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605" windowHeight="9435" activeTab="0"/>
  </bookViews>
  <sheets>
    <sheet name="доходы" sheetId="1" r:id="rId1"/>
    <sheet name="расходы" sheetId="2" r:id="rId2"/>
  </sheets>
  <definedNames>
    <definedName name="_xlnm.Print_Titles" localSheetId="1">'расходы'!$2:$4</definedName>
    <definedName name="_xlnm.Print_Area" localSheetId="0">'доходы'!$A$1:$G$122</definedName>
  </definedNames>
  <calcPr fullCalcOnLoad="1"/>
</workbook>
</file>

<file path=xl/sharedStrings.xml><?xml version="1.0" encoding="utf-8"?>
<sst xmlns="http://schemas.openxmlformats.org/spreadsheetml/2006/main" count="314" uniqueCount="303">
  <si>
    <t>тыс.руб.</t>
  </si>
  <si>
    <t>Итого по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</si>
  <si>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</si>
  <si>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</si>
  <si>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</si>
  <si>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</si>
  <si>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</si>
  <si>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 по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</si>
  <si>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</si>
  <si>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Итого по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</si>
  <si>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</si>
  <si>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</si>
  <si>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</si>
  <si>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Итого по Жилищно-коммунальное хозяйство</t>
  </si>
  <si>
    <t>Жилищное хозяйство</t>
  </si>
  <si>
    <t>Коммунальное хозяйство</t>
  </si>
  <si>
    <t>Итого по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</si>
  <si>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</si>
  <si>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</si>
  <si>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</si>
  <si>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</si>
  <si>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Итого по Культура, кинематография</t>
  </si>
  <si>
    <t>Культура</t>
  </si>
  <si>
    <t>Другие вопросы в области культуры, кинематографии</t>
  </si>
  <si>
    <t>Итого по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</si>
  <si>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</si>
  <si>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</si>
  <si>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</si>
  <si>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по Физическая культура и спорт</t>
  </si>
  <si>
    <t>Итого по Средства массовой информации</t>
  </si>
  <si>
    <t>Периодическая печать и издательства</t>
  </si>
  <si>
    <t>Итого по 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</si>
  <si>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</si>
  <si>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по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</si>
  <si>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</si>
  <si>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</si>
  <si>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</si>
  <si>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0100</t>
  </si>
  <si>
    <t>0102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</si>
  <si>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</si>
  <si>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</si>
  <si>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</si>
  <si>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</si>
  <si>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</si>
  <si>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</si>
  <si>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</si>
  <si>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</si>
  <si>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</si>
  <si>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</si>
  <si>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</si>
  <si>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</si>
  <si>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</si>
  <si>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</si>
  <si>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</si>
  <si>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</si>
  <si>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</si>
  <si>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</si>
  <si>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</si>
  <si>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</si>
  <si>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</si>
  <si>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</si>
  <si>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</si>
  <si>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</si>
  <si>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</si>
  <si>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</si>
  <si>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1200</t>
  </si>
  <si>
    <t>1202</t>
  </si>
  <si>
    <t>1300</t>
  </si>
  <si>
    <t>1301</t>
  </si>
  <si>
    <t>1400</t>
  </si>
  <si>
    <t>1401</t>
  </si>
  <si>
    <t>1403</t>
  </si>
  <si>
    <t xml:space="preserve">                                                        </t>
  </si>
  <si>
    <t>тыс. рублей</t>
  </si>
  <si>
    <t xml:space="preserve">000 1 00 00000 00 0000 000             </t>
  </si>
  <si>
    <t>НАЛОГОВЫЕ и НЕНАЛОГОВЫЕ ДОХОДЫ</t>
  </si>
  <si>
    <t>Налоговые доходы</t>
  </si>
  <si>
    <t xml:space="preserve"> 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</si>
  <si>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</si>
  <si>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</si>
  <si>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</si>
  <si>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</si>
  <si>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</si>
  <si>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</si>
  <si>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 xml:space="preserve">     единый налог на вменённый доход для отдельных видов деятельности</t>
  </si>
  <si>
    <t xml:space="preserve"> 000 1 05 03000 01 0000 110</t>
  </si>
  <si>
    <t xml:space="preserve">     единый сельскохозяйственный налог </t>
  </si>
  <si>
    <t xml:space="preserve"> 000 1 05 04000 02 0000 110</t>
  </si>
  <si>
    <t xml:space="preserve">     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</si>
  <si>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</si>
  <si>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</si>
  <si>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</si>
  <si>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перерасчёты по отменённым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</si>
  <si>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</si>
  <si>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</si>
  <si>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</si>
  <si>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</si>
  <si>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</si>
  <si>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</si>
  <si>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</si>
  <si>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000 1 11 05000 00 0000 120</t>
  </si>
  <si>
    <t xml:space="preserve">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</si>
  <si>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</si>
  <si>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000 1 11 05070 00 0000 120</t>
  </si>
  <si>
    <t xml:space="preserve">     доходы от сдачи в аренду имущества, составляющего государственную (муниципальную) казну (за исключением земельных участков)</t>
  </si>
  <si>
    <t>000 1 11 05300 00 0000 120</t>
  </si>
  <si>
    <t xml:space="preserve">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</si>
  <si>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</si>
  <si>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</si>
  <si>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</si>
  <si>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</si>
  <si>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</si>
  <si>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</si>
  <si>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</si>
  <si>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</si>
  <si>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</si>
  <si>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</si>
  <si>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</si>
  <si>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</si>
  <si>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</si>
  <si>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</si>
  <si>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</si>
  <si>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</si>
  <si>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</si>
  <si>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</si>
  <si>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000 2 02 01001 05 0002 151</t>
  </si>
  <si>
    <t xml:space="preserve">      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</si>
  <si>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</si>
  <si>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</si>
  <si>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000 2 02 02051 05 0000 151</t>
  </si>
  <si>
    <t xml:space="preserve">Субсидии бюджетам муниципальных районов на реализацию федеральных целевых программ </t>
  </si>
  <si>
    <t>000 2 02 02077 05 0000 151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</si>
  <si>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</si>
  <si>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</si>
  <si>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</si>
  <si>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</si>
  <si>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</si>
  <si>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</si>
  <si>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</si>
  <si>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</si>
  <si>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</si>
  <si>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</si>
  <si>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</si>
  <si>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</si>
  <si>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</si>
  <si>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000 2 02 02150 05 0000 151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</si>
  <si>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</si>
  <si>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</si>
  <si>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000 2 02 03055 05 0000 151</t>
  </si>
  <si>
    <t>Субвенции бюджетам муниципальных районов на проведение Всероссийской сельскохозяйственной переписи в 2016 году</t>
  </si>
  <si>
    <t>Иные межбюджетные трансферты</t>
  </si>
  <si>
    <t>ВСЕГО ДОХОДОВ:</t>
  </si>
  <si>
    <t>0310</t>
  </si>
  <si>
    <t>Обеспечение пожарной безопасности</t>
  </si>
  <si>
    <t xml:space="preserve">Физическая культура </t>
  </si>
  <si>
    <t>1101</t>
  </si>
  <si>
    <t>0703</t>
  </si>
  <si>
    <t>Дополнительное образование детей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</si>
  <si>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</si>
  <si>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</si>
  <si>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</si>
  <si>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</si>
  <si>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</si>
  <si>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бюджетам муниципальных районов из бюджетов поселений на сбалансированность расходов</t>
  </si>
  <si>
    <t>Судебная система</t>
  </si>
  <si>
    <t>0105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</si>
  <si>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</si>
  <si>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</si>
  <si>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</si>
  <si>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</si>
  <si>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</si>
  <si>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</si>
  <si>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</si>
  <si>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</si>
  <si>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000 2 02 30000 00 0000 151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</si>
  <si>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</si>
  <si>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</si>
  <si>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</si>
  <si>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06320229999050075151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</si>
  <si>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</si>
  <si>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</si>
  <si>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</si>
  <si>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000 2 02 20000 00 0000 151</t>
  </si>
  <si>
    <t xml:space="preserve"> Субвенции бюджетам бюджетной системы Российской Федерации </t>
  </si>
  <si>
    <t xml:space="preserve"> Субсидии 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</si>
  <si>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</si>
  <si>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>06320225097050000150.</t>
  </si>
  <si>
    <t>Субсидии бюджетам муниципальных районов на реализацию мероприяти государственной програм мы Российской Федерации "Доступная среда"</t>
  </si>
  <si>
    <t>06320225497050000150.</t>
  </si>
  <si>
    <t>06320225519050000150.</t>
  </si>
  <si>
    <t>06320225027050000150.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</si>
  <si>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</si>
  <si>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06320225169050000150.</t>
  </si>
  <si>
    <t>06320227567050000150.</t>
  </si>
  <si>
    <t>Субсидии буджетам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</si>
  <si>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06320229999050063150.</t>
  </si>
  <si>
    <t>06320229999050075150.</t>
  </si>
  <si>
    <t>06320229999050078150.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</si>
  <si>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дороженого фонда</t>
  </si>
  <si>
    <t>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, налогов, оказанию мер социальной поддержки населения, оплате коммунальных услуг и исполнительных листов</t>
  </si>
  <si>
    <t>06320230024050001150.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</si>
  <si>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</si>
  <si>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</si>
  <si>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</si>
  <si>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</t>
  </si>
  <si>
    <t>Cубвенции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</t>
  </si>
  <si>
    <t>Cубвенции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</t>
  </si>
  <si>
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</t>
  </si>
  <si>
    <t>06320230024050003150.</t>
  </si>
  <si>
    <t>06320230024050007150.</t>
  </si>
  <si>
    <t>06320230024050008150.</t>
  </si>
  <si>
    <t>06320230024050009150.</t>
  </si>
  <si>
    <t>06320230024050010150.</t>
  </si>
  <si>
    <t>06320230024050011150.</t>
  </si>
  <si>
    <t>06320230024050012150.</t>
  </si>
  <si>
    <t>06320230024050014150.</t>
  </si>
  <si>
    <t>06320230024050015150.</t>
  </si>
  <si>
    <t>06320230024050016150.</t>
  </si>
  <si>
    <t>06320230024050027150.</t>
  </si>
  <si>
    <t>06320230024050028150.</t>
  </si>
  <si>
    <t>06320230024050029150.</t>
  </si>
  <si>
    <t>06320230024050037150.</t>
  </si>
  <si>
    <t>06320240014050000150.</t>
  </si>
  <si>
    <t>06320249999050013150.</t>
  </si>
  <si>
    <t>06321960010050000150.</t>
  </si>
  <si>
    <t>Межбюджетные трансферты, передаваемые бюджетам муниципальных районов области в целях осуществления полномочий по решению вопросов местного значения</t>
  </si>
  <si>
    <t>Сведения об исполнении доходов Красноармейского муниципального района по видам доходов</t>
  </si>
  <si>
    <t>Код бюджетной класификации</t>
  </si>
  <si>
    <t>Ниаменование доходного источника</t>
  </si>
  <si>
    <t>Утвержденные бюджетные назначения(годовой план)</t>
  </si>
  <si>
    <t>Исполнение</t>
  </si>
  <si>
    <t>% исполнения</t>
  </si>
  <si>
    <t>Темп роста к соответствующему периоду прошлого года, %</t>
  </si>
  <si>
    <t>Сведения об исполнении расходов бюджета Красноармейского муниципального района по разделам и подразделам классификации расходов бюджета</t>
  </si>
  <si>
    <t>Код бюджетной классификации</t>
  </si>
  <si>
    <t>Наименование разделов, подразделов</t>
  </si>
  <si>
    <t>06320229999050077150.</t>
  </si>
  <si>
    <t>06320229999050069151</t>
  </si>
  <si>
    <t>06320229999050074150.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</si>
  <si>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</si>
  <si>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06320229999050086150.</t>
  </si>
  <si>
    <t>Субсидии бюджетам муниципальных районов области на проведение капитального и текущегот ремонтов муниципальных образовательных организаций</t>
  </si>
  <si>
    <t>06320229999050087150.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</si>
  <si>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</si>
  <si>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06320230024050038150.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</si>
  <si>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осущестлению деятельности по опеке и попечительству в отношении несовершеннолетних граждан</t>
  </si>
  <si>
    <t>06320249999050026150.</t>
  </si>
  <si>
    <t>Межбюджетные трансферты, передаваемые бюджетам поселений области на содействие в уточнении сведений и границах населенных пунктов и территориальных зон в Едином государственном реестре недвижимости</t>
  </si>
  <si>
    <t>06320249999050014150.</t>
  </si>
  <si>
    <t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энергетической эффективности</t>
  </si>
  <si>
    <t>06320229999050099150.</t>
  </si>
  <si>
    <t>06320229999050101150.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</si>
  <si>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</si>
  <si>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Субсидии бюджетам муниципальных районов на реализацию мероприятий по обеспечению жильем молодых семей (в рамках достижения соответствующих задач федерального проекта)</t>
  </si>
  <si>
    <t>0705</t>
  </si>
  <si>
    <t>Профессиональная подготовка, переподготовка и повышение квалификации</t>
  </si>
  <si>
    <t>000 2 0210000 00 0000 151</t>
  </si>
  <si>
    <t>06320215001050002151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</si>
  <si>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</si>
  <si>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1105</t>
  </si>
  <si>
    <t>Другие вопросы в области физической культуры и спорта</t>
  </si>
  <si>
    <t>000 106 04000 02 0000 110</t>
  </si>
  <si>
    <t xml:space="preserve">Транспортный налог </t>
  </si>
  <si>
    <t>06320229999050107150.</t>
  </si>
  <si>
    <t>06320229999050108150.</t>
  </si>
  <si>
    <t>06320229999050111150.</t>
  </si>
  <si>
    <t>Субсидии бюджетам муниципальных районов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</si>
  <si>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</si>
  <si>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</si>
  <si>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06320225097050000150</t>
  </si>
  <si>
    <t>06320225210050000150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</si>
  <si>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</si>
  <si>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06320225304050000150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</si>
  <si>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</si>
  <si>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06320230024050043150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</si>
  <si>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</si>
  <si>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06320235303050000150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</si>
  <si>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</si>
  <si>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06320235469050000150</t>
  </si>
  <si>
    <t>Субвенции бюджетам муниципальных районов на проведение Всероссийской переписи населения 2020 года</t>
  </si>
  <si>
    <t>06320249999050015150</t>
  </si>
  <si>
    <t>06320249999050044150</t>
  </si>
  <si>
    <t>06320249999050048150</t>
  </si>
  <si>
    <t>06320249999050054150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</si>
  <si>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</si>
  <si>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средств дотации)</t>
  </si>
  <si>
    <t>Межбюджетные трансферты, передаваемые бюджетам муниципальных районов области на достижение надлежащего уровня оплаты труда в органах местного самоуправления</t>
  </si>
  <si>
    <t>на 1 октября 2021 года</t>
  </si>
  <si>
    <t>на 1 октября 2020 года</t>
  </si>
  <si>
    <t>0408</t>
  </si>
  <si>
    <t>Транспорт</t>
  </si>
  <si>
    <t>на 1октября 2021 года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</si>
  <si>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</si>
  <si>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632023510050000150.</t>
  </si>
  <si>
    <t>06320249999050006150.</t>
  </si>
  <si>
    <t>Межбюджетные трансферты передаваемы бюджетам муниципальных районов области за счет средств резервного фонда Правительства Саратовской области</t>
  </si>
  <si>
    <t>06320225467050000150.</t>
  </si>
  <si>
    <t>Субсидии бюджетам муниципальных районов на укрепление материально-технической базы домов культуры</t>
  </si>
  <si>
    <t>06320249999050001150.</t>
  </si>
  <si>
    <t>06320249999050000150.</t>
  </si>
  <si>
    <t>Прочие межбюджетные трансферты, передаваемые бюджетам муниципальных районов области</t>
  </si>
  <si>
    <t>Иные межбюджетные трансферты, передаваемые бюджетам муниципальных районов области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</si>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</sst>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\.00\.000\.0"/>
    <numFmt numFmtId="183" formatCode="#,##0.0"/>
    <numFmt numFmtId="184" formatCode="0000"/>
    <numFmt numFmtId="185" formatCode="#,##0.00;[Red]\-#,##0.00;0.00"/>
    <numFmt numFmtId="186" formatCode="#,##0.000;[Red]\-#,##0.000;0.000"/>
    <numFmt numFmtId="187" formatCode="#,##0.0;[Red]\-#,##0.0;0.0"/>
    <numFmt numFmtId="188" formatCode="00\.00\.00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82" fontId="3" fillId="0" borderId="10" xfId="53" applyNumberFormat="1" applyFont="1" applyFill="1" applyBorder="1" applyAlignment="1" applyProtection="1">
      <alignment wrapText="1"/>
      <protection hidden="1"/>
    </xf>
    <xf numFmtId="183" fontId="3" fillId="0" borderId="10" xfId="53" applyNumberFormat="1" applyFont="1" applyFill="1" applyBorder="1" applyAlignment="1" applyProtection="1">
      <alignment wrapText="1"/>
      <protection hidden="1"/>
    </xf>
    <xf numFmtId="182" fontId="4" fillId="0" borderId="0" xfId="53" applyNumberFormat="1" applyFont="1" applyFill="1" applyBorder="1" applyAlignment="1" applyProtection="1">
      <alignment wrapText="1"/>
      <protection hidden="1"/>
    </xf>
    <xf numFmtId="184" fontId="5" fillId="0" borderId="10" xfId="53" applyNumberFormat="1" applyFont="1" applyFill="1" applyBorder="1" applyAlignment="1" applyProtection="1">
      <alignment wrapText="1"/>
      <protection hidden="1"/>
    </xf>
    <xf numFmtId="183" fontId="5" fillId="0" borderId="10" xfId="53" applyNumberFormat="1" applyFont="1" applyFill="1" applyBorder="1" applyAlignment="1" applyProtection="1">
      <alignment wrapText="1"/>
      <protection hidden="1"/>
    </xf>
    <xf numFmtId="183" fontId="16" fillId="0" borderId="10" xfId="0" applyNumberFormat="1" applyFont="1" applyFill="1" applyBorder="1" applyAlignment="1">
      <alignment/>
    </xf>
    <xf numFmtId="184" fontId="3" fillId="0" borderId="10" xfId="53" applyNumberFormat="1" applyFont="1" applyFill="1" applyBorder="1" applyAlignment="1" applyProtection="1">
      <alignment wrapText="1"/>
      <protection hidden="1"/>
    </xf>
    <xf numFmtId="49" fontId="3" fillId="0" borderId="10" xfId="53" applyNumberFormat="1" applyFont="1" applyFill="1" applyBorder="1" applyAlignment="1" applyProtection="1">
      <alignment horizontal="right" wrapText="1"/>
      <protection hidden="1"/>
    </xf>
    <xf numFmtId="49" fontId="5" fillId="0" borderId="10" xfId="53" applyNumberFormat="1" applyFont="1" applyFill="1" applyBorder="1" applyAlignment="1" applyProtection="1">
      <alignment horizontal="right" wrapText="1"/>
      <protection hidden="1"/>
    </xf>
    <xf numFmtId="4" fontId="8" fillId="0" borderId="0" xfId="58" applyNumberFormat="1" applyFont="1" applyFill="1" applyAlignment="1">
      <alignment vertical="center"/>
      <protection/>
    </xf>
    <xf numFmtId="4" fontId="9" fillId="0" borderId="0" xfId="62" applyNumberFormat="1" applyFont="1" applyFill="1" applyBorder="1" applyAlignment="1">
      <alignment vertical="center"/>
      <protection/>
    </xf>
    <xf numFmtId="183" fontId="3" fillId="0" borderId="0" xfId="62" applyNumberFormat="1" applyFont="1" applyFill="1" applyBorder="1" applyAlignment="1" applyProtection="1">
      <alignment horizontal="right" vertical="center"/>
      <protection hidden="1"/>
    </xf>
    <xf numFmtId="183" fontId="9" fillId="0" borderId="0" xfId="62" applyNumberFormat="1" applyFont="1" applyFill="1" applyBorder="1" applyAlignment="1">
      <alignment horizontal="center" vertical="center"/>
      <protection/>
    </xf>
    <xf numFmtId="183" fontId="10" fillId="0" borderId="0" xfId="62" applyNumberFormat="1" applyFont="1" applyFill="1" applyBorder="1" applyAlignment="1" applyProtection="1">
      <alignment horizontal="right" vertical="center"/>
      <protection hidden="1"/>
    </xf>
    <xf numFmtId="4" fontId="12" fillId="0" borderId="0" xfId="62" applyNumberFormat="1" applyFont="1" applyFill="1" applyAlignment="1">
      <alignment horizontal="center" vertical="top"/>
      <protection/>
    </xf>
    <xf numFmtId="4" fontId="12" fillId="0" borderId="0" xfId="62" applyNumberFormat="1" applyFont="1" applyFill="1" applyAlignment="1">
      <alignment horizontal="center" vertical="center"/>
      <protection/>
    </xf>
    <xf numFmtId="4" fontId="10" fillId="0" borderId="10" xfId="58" applyNumberFormat="1" applyFont="1" applyFill="1" applyBorder="1" applyAlignment="1">
      <alignment horizontal="left" vertical="center" wrapText="1"/>
      <protection/>
    </xf>
    <xf numFmtId="4" fontId="9" fillId="0" borderId="0" xfId="62" applyNumberFormat="1" applyFont="1" applyFill="1" applyAlignment="1">
      <alignment vertical="center"/>
      <protection/>
    </xf>
    <xf numFmtId="4" fontId="13" fillId="0" borderId="0" xfId="62" applyNumberFormat="1" applyFont="1" applyFill="1" applyAlignment="1">
      <alignment vertical="center"/>
      <protection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left" vertical="center" wrapText="1"/>
      <protection/>
    </xf>
    <xf numFmtId="183" fontId="14" fillId="0" borderId="10" xfId="58" applyNumberFormat="1" applyFont="1" applyFill="1" applyBorder="1" applyAlignment="1">
      <alignment horizontal="left" vertical="center" wrapText="1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0" xfId="58" applyNumberFormat="1" applyFont="1" applyFill="1" applyBorder="1" applyAlignment="1">
      <alignment horizontal="center" vertical="center" shrinkToFit="1"/>
      <protection/>
    </xf>
    <xf numFmtId="0" fontId="10" fillId="0" borderId="10" xfId="58" applyFont="1" applyFill="1" applyBorder="1" applyAlignment="1">
      <alignment vertical="center"/>
      <protection/>
    </xf>
    <xf numFmtId="4" fontId="5" fillId="0" borderId="0" xfId="62" applyNumberFormat="1" applyFont="1" applyFill="1" applyAlignment="1">
      <alignment vertical="center"/>
      <protection/>
    </xf>
    <xf numFmtId="4" fontId="14" fillId="0" borderId="0" xfId="62" applyNumberFormat="1" applyFont="1" applyFill="1" applyAlignment="1">
      <alignment vertical="center"/>
      <protection/>
    </xf>
    <xf numFmtId="183" fontId="5" fillId="0" borderId="0" xfId="62" applyNumberFormat="1" applyFont="1" applyFill="1" applyAlignment="1">
      <alignment horizontal="center" vertical="center"/>
      <protection/>
    </xf>
    <xf numFmtId="183" fontId="5" fillId="0" borderId="0" xfId="62" applyNumberFormat="1" applyFont="1" applyFill="1" applyAlignment="1">
      <alignment vertical="center"/>
      <protection/>
    </xf>
    <xf numFmtId="183" fontId="9" fillId="0" borderId="0" xfId="62" applyNumberFormat="1" applyFont="1" applyFill="1" applyAlignment="1">
      <alignment vertical="center"/>
      <protection/>
    </xf>
    <xf numFmtId="183" fontId="8" fillId="0" borderId="0" xfId="58" applyNumberFormat="1" applyFont="1" applyFill="1" applyAlignment="1">
      <alignment vertical="center"/>
      <protection/>
    </xf>
    <xf numFmtId="183" fontId="12" fillId="0" borderId="0" xfId="62" applyNumberFormat="1" applyFont="1" applyFill="1" applyAlignment="1">
      <alignment horizontal="center" vertical="top"/>
      <protection/>
    </xf>
    <xf numFmtId="183" fontId="12" fillId="0" borderId="0" xfId="62" applyNumberFormat="1" applyFont="1" applyFill="1" applyAlignment="1">
      <alignment horizontal="center" vertical="center"/>
      <protection/>
    </xf>
    <xf numFmtId="182" fontId="5" fillId="0" borderId="10" xfId="53" applyNumberFormat="1" applyFont="1" applyFill="1" applyBorder="1" applyAlignment="1" applyProtection="1">
      <alignment wrapText="1"/>
      <protection hidden="1"/>
    </xf>
    <xf numFmtId="183" fontId="12" fillId="0" borderId="10" xfId="58" applyNumberFormat="1" applyFont="1" applyFill="1" applyBorder="1" applyAlignment="1">
      <alignment horizontal="center" vertical="center" shrinkToFit="1"/>
      <protection/>
    </xf>
    <xf numFmtId="4" fontId="11" fillId="0" borderId="10" xfId="58" applyNumberFormat="1" applyFont="1" applyFill="1" applyBorder="1" applyAlignment="1">
      <alignment horizontal="center" vertical="center" shrinkToFit="1"/>
      <protection/>
    </xf>
    <xf numFmtId="4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4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49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Font="1" applyFill="1" applyBorder="1" applyAlignment="1">
      <alignment horizontal="center" vertical="center" shrinkToFit="1"/>
      <protection/>
    </xf>
    <xf numFmtId="0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58" applyNumberFormat="1" applyFont="1" applyFill="1" applyBorder="1" applyAlignment="1">
      <alignment horizontal="center" vertical="center" shrinkToFit="1"/>
      <protection/>
    </xf>
    <xf numFmtId="0" fontId="12" fillId="0" borderId="10" xfId="62" applyFont="1" applyFill="1" applyBorder="1" applyAlignment="1">
      <alignment horizontal="center" vertical="center" shrinkToFit="1"/>
      <protection/>
    </xf>
    <xf numFmtId="0" fontId="12" fillId="0" borderId="10" xfId="62" applyNumberFormat="1" applyFont="1" applyFill="1" applyBorder="1" applyAlignment="1">
      <alignment horizontal="center" vertical="center" shrinkToFit="1"/>
      <protection/>
    </xf>
    <xf numFmtId="0" fontId="12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59" applyNumberFormat="1" applyFont="1" applyFill="1" applyBorder="1" applyAlignment="1" applyProtection="1">
      <alignment horizontal="center" wrapText="1"/>
      <protection hidden="1"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4" fontId="10" fillId="0" borderId="10" xfId="58" applyNumberFormat="1" applyFont="1" applyFill="1" applyBorder="1" applyAlignment="1">
      <alignment horizontal="center" vertical="center" shrinkToFit="1"/>
      <protection/>
    </xf>
    <xf numFmtId="0" fontId="19" fillId="0" borderId="11" xfId="59" applyNumberFormat="1" applyFont="1" applyFill="1" applyBorder="1" applyAlignment="1" applyProtection="1">
      <alignment horizontal="left" wrapText="1"/>
      <protection hidden="1"/>
    </xf>
    <xf numFmtId="0" fontId="19" fillId="0" borderId="12" xfId="59" applyNumberFormat="1" applyFont="1" applyFill="1" applyBorder="1" applyAlignment="1" applyProtection="1">
      <alignment horizontal="left" wrapText="1"/>
      <protection hidden="1"/>
    </xf>
    <xf numFmtId="0" fontId="12" fillId="0" borderId="13" xfId="61" applyNumberFormat="1" applyFont="1" applyFill="1" applyBorder="1" applyAlignment="1" applyProtection="1">
      <alignment horizontal="center" vertical="center" shrinkToFit="1"/>
      <protection hidden="1"/>
    </xf>
    <xf numFmtId="0" fontId="22" fillId="0" borderId="14" xfId="62" applyNumberFormat="1" applyFont="1" applyFill="1" applyBorder="1" applyAlignment="1" applyProtection="1">
      <alignment horizontal="center" vertical="top" wrapText="1"/>
      <protection hidden="1"/>
    </xf>
    <xf numFmtId="183" fontId="22" fillId="0" borderId="14" xfId="62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62" applyNumberFormat="1" applyFont="1" applyFill="1" applyBorder="1" applyAlignment="1" applyProtection="1">
      <alignment vertical="top" wrapText="1"/>
      <protection hidden="1"/>
    </xf>
    <xf numFmtId="0" fontId="23" fillId="0" borderId="14" xfId="62" applyNumberFormat="1" applyFont="1" applyFill="1" applyBorder="1" applyAlignment="1" applyProtection="1">
      <alignment horizontal="center" vertical="top" wrapText="1"/>
      <protection hidden="1"/>
    </xf>
    <xf numFmtId="183" fontId="23" fillId="0" borderId="14" xfId="6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83" fontId="17" fillId="0" borderId="10" xfId="0" applyNumberFormat="1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83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185" fontId="12" fillId="0" borderId="12" xfId="59" applyNumberFormat="1" applyFont="1" applyFill="1" applyBorder="1" applyAlignment="1" applyProtection="1">
      <alignment horizontal="center" vertical="center" wrapText="1"/>
      <protection hidden="1"/>
    </xf>
    <xf numFmtId="185" fontId="12" fillId="0" borderId="15" xfId="59" applyNumberFormat="1" applyFont="1" applyFill="1" applyBorder="1" applyAlignment="1" applyProtection="1">
      <alignment horizontal="center" vertical="center" wrapText="1"/>
      <protection hidden="1"/>
    </xf>
    <xf numFmtId="183" fontId="11" fillId="0" borderId="10" xfId="62" applyNumberFormat="1" applyFont="1" applyFill="1" applyBorder="1" applyAlignment="1">
      <alignment horizontal="center" vertical="center" shrinkToFit="1"/>
      <protection/>
    </xf>
    <xf numFmtId="183" fontId="11" fillId="0" borderId="10" xfId="62" applyNumberFormat="1" applyFont="1" applyFill="1" applyBorder="1" applyAlignment="1">
      <alignment vertical="center" shrinkToFit="1"/>
      <protection/>
    </xf>
    <xf numFmtId="183" fontId="12" fillId="0" borderId="10" xfId="62" applyNumberFormat="1" applyFont="1" applyFill="1" applyBorder="1" applyAlignment="1">
      <alignment horizontal="center" vertical="center" shrinkToFit="1"/>
      <protection/>
    </xf>
    <xf numFmtId="183" fontId="12" fillId="0" borderId="10" xfId="62" applyNumberFormat="1" applyFont="1" applyFill="1" applyBorder="1" applyAlignment="1">
      <alignment vertical="center" shrinkToFit="1"/>
      <protection/>
    </xf>
    <xf numFmtId="183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1" fillId="0" borderId="10" xfId="58" applyNumberFormat="1" applyFont="1" applyFill="1" applyBorder="1" applyAlignment="1">
      <alignment horizontal="center" vertical="center" shrinkToFit="1"/>
      <protection/>
    </xf>
    <xf numFmtId="183" fontId="11" fillId="0" borderId="10" xfId="58" applyNumberFormat="1" applyFont="1" applyFill="1" applyBorder="1" applyAlignment="1">
      <alignment horizontal="right" shrinkToFit="1"/>
      <protection/>
    </xf>
    <xf numFmtId="183" fontId="12" fillId="0" borderId="12" xfId="58" applyNumberFormat="1" applyFont="1" applyFill="1" applyBorder="1" applyAlignment="1">
      <alignment horizontal="center" vertical="center" shrinkToFit="1"/>
      <protection/>
    </xf>
    <xf numFmtId="185" fontId="12" fillId="0" borderId="12" xfId="59" applyNumberFormat="1" applyFont="1" applyFill="1" applyBorder="1" applyAlignment="1" applyProtection="1">
      <alignment horizontal="center" wrapText="1"/>
      <protection hidden="1"/>
    </xf>
    <xf numFmtId="187" fontId="12" fillId="0" borderId="12" xfId="59" applyNumberFormat="1" applyFont="1" applyFill="1" applyBorder="1" applyAlignment="1" applyProtection="1">
      <alignment horizontal="center" vertical="center" wrapText="1"/>
      <protection hidden="1"/>
    </xf>
    <xf numFmtId="185" fontId="12" fillId="0" borderId="12" xfId="59" applyNumberFormat="1" applyFont="1" applyFill="1" applyBorder="1" applyAlignment="1" applyProtection="1">
      <alignment wrapText="1"/>
      <protection hidden="1"/>
    </xf>
    <xf numFmtId="0" fontId="12" fillId="0" borderId="10" xfId="59" applyFont="1" applyBorder="1" applyAlignment="1">
      <alignment horizontal="center" vertical="center"/>
      <protection/>
    </xf>
    <xf numFmtId="185" fontId="12" fillId="0" borderId="15" xfId="59" applyNumberFormat="1" applyFont="1" applyFill="1" applyBorder="1" applyAlignment="1" applyProtection="1">
      <alignment wrapText="1"/>
      <protection hidden="1"/>
    </xf>
    <xf numFmtId="187" fontId="12" fillId="0" borderId="15" xfId="60" applyNumberFormat="1" applyFont="1" applyFill="1" applyBorder="1" applyAlignment="1" applyProtection="1">
      <alignment horizontal="center" wrapText="1"/>
      <protection hidden="1"/>
    </xf>
    <xf numFmtId="187" fontId="12" fillId="0" borderId="12" xfId="60" applyNumberFormat="1" applyFont="1" applyFill="1" applyBorder="1" applyAlignment="1" applyProtection="1">
      <alignment horizontal="center" wrapText="1"/>
      <protection hidden="1"/>
    </xf>
    <xf numFmtId="4" fontId="12" fillId="0" borderId="10" xfId="62" applyNumberFormat="1" applyFont="1" applyFill="1" applyBorder="1" applyAlignment="1">
      <alignment horizontal="center" vertical="center" shrinkToFit="1"/>
      <protection/>
    </xf>
    <xf numFmtId="183" fontId="11" fillId="0" borderId="10" xfId="58" applyNumberFormat="1" applyFont="1" applyFill="1" applyBorder="1" applyAlignment="1">
      <alignment horizontal="right" vertical="center" shrinkToFit="1"/>
      <protection/>
    </xf>
    <xf numFmtId="183" fontId="11" fillId="0" borderId="10" xfId="62" applyNumberFormat="1" applyFont="1" applyFill="1" applyBorder="1" applyAlignment="1" applyProtection="1">
      <alignment horizontal="center" vertical="top" wrapText="1"/>
      <protection hidden="1"/>
    </xf>
    <xf numFmtId="183" fontId="11" fillId="0" borderId="10" xfId="58" applyNumberFormat="1" applyFont="1" applyFill="1" applyBorder="1" applyAlignment="1">
      <alignment vertical="center" wrapText="1"/>
      <protection/>
    </xf>
    <xf numFmtId="185" fontId="12" fillId="0" borderId="15" xfId="59" applyNumberFormat="1" applyFont="1" applyFill="1" applyBorder="1" applyAlignment="1" applyProtection="1">
      <alignment horizontal="center" wrapText="1"/>
      <protection hidden="1"/>
    </xf>
    <xf numFmtId="0" fontId="12" fillId="0" borderId="11" xfId="59" applyNumberFormat="1" applyFont="1" applyFill="1" applyBorder="1" applyAlignment="1" applyProtection="1">
      <alignment horizontal="left" wrapText="1"/>
      <protection hidden="1"/>
    </xf>
    <xf numFmtId="0" fontId="12" fillId="0" borderId="12" xfId="59" applyNumberFormat="1" applyFont="1" applyFill="1" applyBorder="1" applyAlignment="1" applyProtection="1">
      <alignment horizontal="left" wrapText="1"/>
      <protection hidden="1"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11" fillId="0" borderId="10" xfId="58" applyNumberFormat="1" applyFont="1" applyFill="1" applyBorder="1" applyAlignment="1">
      <alignment horizontal="left" vertical="center" wrapText="1"/>
      <protection/>
    </xf>
    <xf numFmtId="183" fontId="12" fillId="0" borderId="10" xfId="58" applyNumberFormat="1" applyFont="1" applyFill="1" applyBorder="1" applyAlignment="1">
      <alignment horizontal="left" vertical="center" wrapText="1"/>
      <protection/>
    </xf>
    <xf numFmtId="0" fontId="12" fillId="0" borderId="11" xfId="60" applyNumberFormat="1" applyFont="1" applyFill="1" applyBorder="1" applyAlignment="1" applyProtection="1">
      <alignment horizontal="left" wrapText="1"/>
      <protection hidden="1"/>
    </xf>
    <xf numFmtId="0" fontId="12" fillId="0" borderId="12" xfId="60" applyNumberFormat="1" applyFont="1" applyFill="1" applyBorder="1" applyAlignment="1" applyProtection="1">
      <alignment horizontal="left" wrapText="1"/>
      <protection hidden="1"/>
    </xf>
    <xf numFmtId="2" fontId="12" fillId="0" borderId="11" xfId="59" applyNumberFormat="1" applyFont="1" applyFill="1" applyBorder="1" applyAlignment="1" applyProtection="1">
      <alignment horizontal="left" wrapText="1"/>
      <protection hidden="1"/>
    </xf>
    <xf numFmtId="0" fontId="12" fillId="0" borderId="10" xfId="62" applyFont="1" applyFill="1" applyBorder="1" applyAlignment="1">
      <alignment horizontal="left" vertical="center" shrinkToFit="1"/>
      <protection/>
    </xf>
    <xf numFmtId="183" fontId="12" fillId="0" borderId="10" xfId="58" applyNumberFormat="1" applyFont="1" applyFill="1" applyBorder="1" applyAlignment="1">
      <alignment vertical="center" wrapText="1"/>
      <protection/>
    </xf>
    <xf numFmtId="4" fontId="12" fillId="0" borderId="10" xfId="62" applyNumberFormat="1" applyFont="1" applyFill="1" applyBorder="1" applyAlignment="1" applyProtection="1">
      <alignment horizontal="left" vertical="center" wrapText="1"/>
      <protection hidden="1"/>
    </xf>
    <xf numFmtId="4" fontId="11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63" applyNumberFormat="1" applyFont="1" applyFill="1" applyBorder="1" applyAlignment="1" applyProtection="1">
      <alignment horizontal="left" vertical="center" wrapText="1"/>
      <protection hidden="1"/>
    </xf>
    <xf numFmtId="4" fontId="12" fillId="24" borderId="10" xfId="0" applyNumberFormat="1" applyFont="1" applyFill="1" applyBorder="1" applyAlignment="1">
      <alignment vertical="center" wrapText="1"/>
    </xf>
    <xf numFmtId="0" fontId="12" fillId="0" borderId="10" xfId="62" applyNumberFormat="1" applyFont="1" applyFill="1" applyBorder="1" applyAlignment="1" applyProtection="1">
      <alignment horizontal="left" vertical="center" wrapText="1"/>
      <protection hidden="1"/>
    </xf>
    <xf numFmtId="185" fontId="12" fillId="0" borderId="10" xfId="59" applyNumberFormat="1" applyFont="1" applyFill="1" applyBorder="1" applyAlignment="1" applyProtection="1">
      <alignment horizontal="center" vertical="center" wrapText="1"/>
      <protection hidden="1"/>
    </xf>
    <xf numFmtId="183" fontId="13" fillId="0" borderId="0" xfId="62" applyNumberFormat="1" applyFont="1" applyFill="1" applyAlignment="1">
      <alignment vertical="center"/>
      <protection/>
    </xf>
    <xf numFmtId="183" fontId="11" fillId="0" borderId="10" xfId="62" applyNumberFormat="1" applyFont="1" applyFill="1" applyBorder="1" applyAlignment="1">
      <alignment horizontal="center" shrinkToFit="1"/>
      <protection/>
    </xf>
    <xf numFmtId="183" fontId="11" fillId="0" borderId="10" xfId="62" applyNumberFormat="1" applyFont="1" applyFill="1" applyBorder="1" applyAlignment="1">
      <alignment shrinkToFit="1"/>
      <protection/>
    </xf>
    <xf numFmtId="0" fontId="18" fillId="0" borderId="16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6" fillId="0" borderId="0" xfId="62" applyNumberFormat="1" applyFont="1" applyFill="1" applyBorder="1" applyAlignment="1" applyProtection="1">
      <alignment horizontal="center" vertical="center" wrapText="1"/>
      <protection hidden="1"/>
    </xf>
    <xf numFmtId="4" fontId="11" fillId="0" borderId="10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0" xfId="62" applyNumberFormat="1" applyFont="1" applyFill="1" applyBorder="1" applyAlignment="1" applyProtection="1">
      <alignment horizontal="center" vertical="top"/>
      <protection hidden="1"/>
    </xf>
    <xf numFmtId="0" fontId="11" fillId="0" borderId="12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3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7" xfId="62" applyNumberFormat="1" applyFont="1" applyFill="1" applyBorder="1" applyAlignment="1" applyProtection="1">
      <alignment horizontal="center" vertical="top" wrapText="1"/>
      <protection hidden="1"/>
    </xf>
    <xf numFmtId="0" fontId="17" fillId="0" borderId="0" xfId="0" applyFont="1" applyFill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62" applyNumberFormat="1" applyFont="1" applyFill="1" applyBorder="1" applyAlignment="1" applyProtection="1">
      <alignment horizontal="center" vertical="top" wrapText="1"/>
      <protection hidden="1"/>
    </xf>
    <xf numFmtId="0" fontId="11" fillId="0" borderId="13" xfId="62" applyNumberFormat="1" applyFont="1" applyFill="1" applyBorder="1" applyAlignment="1" applyProtection="1">
      <alignment horizontal="center" vertical="top" wrapText="1"/>
      <protection hidden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_tmp" xfId="59"/>
    <cellStyle name="Обычный_tmp_доходы" xfId="60"/>
    <cellStyle name="Обычный_Tmp1" xfId="61"/>
    <cellStyle name="Обычный_Tmp10" xfId="62"/>
    <cellStyle name="Обычный_Tmp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SheetLayoutView="55" zoomScalePageLayoutView="0" workbookViewId="0" topLeftCell="A109">
      <selection activeCell="D122" sqref="D122"/>
    </sheetView>
  </sheetViews>
  <sheetFormatPr defaultColWidth="9.140625" defaultRowHeight="15"/>
  <cols>
    <col min="1" max="1" width="23.421875" style="26" customWidth="1"/>
    <col min="2" max="2" width="50.28125" style="27" customWidth="1"/>
    <col min="3" max="3" width="13.140625" style="27" customWidth="1"/>
    <col min="4" max="4" width="14.00390625" style="29" customWidth="1"/>
    <col min="5" max="5" width="13.00390625" style="28" customWidth="1"/>
    <col min="6" max="6" width="13.421875" style="30" customWidth="1"/>
    <col min="7" max="7" width="13.57421875" style="18" customWidth="1"/>
    <col min="8" max="8" width="11.8515625" style="30" customWidth="1"/>
    <col min="9" max="16384" width="9.140625" style="18" customWidth="1"/>
  </cols>
  <sheetData>
    <row r="1" spans="1:8" s="10" customFormat="1" ht="46.5" customHeight="1">
      <c r="A1" s="114" t="s">
        <v>226</v>
      </c>
      <c r="B1" s="114"/>
      <c r="C1" s="114"/>
      <c r="D1" s="114"/>
      <c r="E1" s="114"/>
      <c r="F1" s="114"/>
      <c r="G1" s="114"/>
      <c r="H1" s="31"/>
    </row>
    <row r="2" spans="1:8" s="10" customFormat="1" ht="24" customHeight="1" hidden="1">
      <c r="A2" s="114"/>
      <c r="B2" s="114"/>
      <c r="C2" s="114"/>
      <c r="D2" s="114"/>
      <c r="E2" s="114"/>
      <c r="F2" s="114"/>
      <c r="G2" s="114"/>
      <c r="H2" s="31"/>
    </row>
    <row r="3" spans="4:8" s="11" customFormat="1" ht="22.5" customHeight="1">
      <c r="D3" s="12"/>
      <c r="E3" s="13" t="s">
        <v>72</v>
      </c>
      <c r="G3" s="14" t="s">
        <v>73</v>
      </c>
      <c r="H3" s="13"/>
    </row>
    <row r="4" spans="1:8" s="15" customFormat="1" ht="30" customHeight="1">
      <c r="A4" s="115" t="s">
        <v>227</v>
      </c>
      <c r="B4" s="116" t="s">
        <v>228</v>
      </c>
      <c r="C4" s="117" t="s">
        <v>291</v>
      </c>
      <c r="D4" s="118"/>
      <c r="E4" s="119"/>
      <c r="F4" s="88" t="s">
        <v>288</v>
      </c>
      <c r="G4" s="112" t="s">
        <v>232</v>
      </c>
      <c r="H4" s="32"/>
    </row>
    <row r="5" spans="1:8" s="16" customFormat="1" ht="75" customHeight="1">
      <c r="A5" s="115"/>
      <c r="B5" s="116"/>
      <c r="C5" s="58" t="s">
        <v>229</v>
      </c>
      <c r="D5" s="59" t="s">
        <v>230</v>
      </c>
      <c r="E5" s="59" t="s">
        <v>231</v>
      </c>
      <c r="F5" s="59" t="s">
        <v>230</v>
      </c>
      <c r="G5" s="113"/>
      <c r="H5" s="33"/>
    </row>
    <row r="6" spans="1:7" ht="19.5">
      <c r="A6" s="54" t="s">
        <v>74</v>
      </c>
      <c r="B6" s="17" t="s">
        <v>75</v>
      </c>
      <c r="C6" s="71">
        <f>SUM(C7+C17)</f>
        <v>214018.5</v>
      </c>
      <c r="D6" s="71">
        <f>SUM(D7+D17)</f>
        <v>116363.8</v>
      </c>
      <c r="E6" s="71">
        <f>D6/C6*100</f>
        <v>54.370907187930015</v>
      </c>
      <c r="F6" s="71">
        <f>SUM(F7+F17)</f>
        <v>86853.1</v>
      </c>
      <c r="G6" s="72">
        <f>D6/F6*100</f>
        <v>133.97771639699675</v>
      </c>
    </row>
    <row r="7" spans="1:7" ht="19.5">
      <c r="A7" s="36"/>
      <c r="B7" s="17" t="s">
        <v>76</v>
      </c>
      <c r="C7" s="76">
        <f>SUM(C8+C9+C10+C14+C15)</f>
        <v>169141.4</v>
      </c>
      <c r="D7" s="76">
        <f>SUM(D8+D9+D10+D14+D15)</f>
        <v>99167.5</v>
      </c>
      <c r="E7" s="73">
        <f>D7/C7*100</f>
        <v>58.62993921062496</v>
      </c>
      <c r="F7" s="76">
        <v>77289.3</v>
      </c>
      <c r="G7" s="74">
        <f aca="true" t="shared" si="0" ref="G7:G74">D7/F7*100</f>
        <v>128.30689370973732</v>
      </c>
    </row>
    <row r="8" spans="1:8" s="19" customFormat="1" ht="19.5">
      <c r="A8" s="37" t="s">
        <v>77</v>
      </c>
      <c r="B8" s="103" t="s">
        <v>78</v>
      </c>
      <c r="C8" s="68">
        <v>76085.2</v>
      </c>
      <c r="D8" s="68">
        <v>53870.8</v>
      </c>
      <c r="E8" s="73">
        <f>D8/C8*100</f>
        <v>70.80325740091372</v>
      </c>
      <c r="F8" s="68">
        <v>49900.4</v>
      </c>
      <c r="G8" s="74">
        <f t="shared" si="0"/>
        <v>107.95664964609502</v>
      </c>
      <c r="H8" s="30"/>
    </row>
    <row r="9" spans="1:8" s="19" customFormat="1" ht="39" customHeight="1">
      <c r="A9" s="37" t="s">
        <v>79</v>
      </c>
      <c r="B9" s="103" t="s">
        <v>80</v>
      </c>
      <c r="C9" s="68">
        <v>26621.3</v>
      </c>
      <c r="D9" s="68">
        <v>19681.3</v>
      </c>
      <c r="E9" s="73">
        <f aca="true" t="shared" si="1" ref="E9:E76">D9/C9*100</f>
        <v>73.93064951749163</v>
      </c>
      <c r="F9" s="68">
        <v>17329.8</v>
      </c>
      <c r="G9" s="74">
        <f t="shared" si="0"/>
        <v>113.56911216517214</v>
      </c>
      <c r="H9" s="30"/>
    </row>
    <row r="10" spans="1:7" ht="19.5">
      <c r="A10" s="37" t="s">
        <v>81</v>
      </c>
      <c r="B10" s="103" t="s">
        <v>82</v>
      </c>
      <c r="C10" s="68">
        <v>7648.9</v>
      </c>
      <c r="D10" s="68">
        <v>10781.4</v>
      </c>
      <c r="E10" s="73">
        <f t="shared" si="1"/>
        <v>140.95360117141027</v>
      </c>
      <c r="F10" s="68">
        <v>6264.6</v>
      </c>
      <c r="G10" s="74">
        <f t="shared" si="0"/>
        <v>172.10037352743987</v>
      </c>
    </row>
    <row r="11" spans="1:7" ht="30">
      <c r="A11" s="37" t="s">
        <v>83</v>
      </c>
      <c r="B11" s="103" t="s">
        <v>84</v>
      </c>
      <c r="C11" s="68">
        <v>1482.8</v>
      </c>
      <c r="D11" s="68">
        <v>1492</v>
      </c>
      <c r="E11" s="73">
        <f t="shared" si="1"/>
        <v>100.62044780145672</v>
      </c>
      <c r="F11" s="68">
        <v>3059.9</v>
      </c>
      <c r="G11" s="74">
        <f t="shared" si="0"/>
        <v>48.75976339096049</v>
      </c>
    </row>
    <row r="12" spans="1:7" ht="19.5">
      <c r="A12" s="37" t="s">
        <v>85</v>
      </c>
      <c r="B12" s="103" t="s">
        <v>86</v>
      </c>
      <c r="C12" s="68">
        <v>3585.2</v>
      </c>
      <c r="D12" s="68">
        <v>7288.3</v>
      </c>
      <c r="E12" s="73">
        <f t="shared" si="1"/>
        <v>203.28851946892783</v>
      </c>
      <c r="F12" s="68">
        <v>3170.9</v>
      </c>
      <c r="G12" s="74">
        <f t="shared" si="0"/>
        <v>229.8495695228484</v>
      </c>
    </row>
    <row r="13" spans="1:7" ht="30">
      <c r="A13" s="37" t="s">
        <v>87</v>
      </c>
      <c r="B13" s="103" t="s">
        <v>88</v>
      </c>
      <c r="C13" s="68">
        <v>2581</v>
      </c>
      <c r="D13" s="68">
        <v>1901.1</v>
      </c>
      <c r="E13" s="73">
        <f t="shared" si="1"/>
        <v>73.65749709414955</v>
      </c>
      <c r="F13" s="68">
        <v>33.8</v>
      </c>
      <c r="G13" s="74">
        <f t="shared" si="0"/>
        <v>5624.556213017751</v>
      </c>
    </row>
    <row r="14" spans="1:7" ht="19.5">
      <c r="A14" s="37" t="s">
        <v>261</v>
      </c>
      <c r="B14" s="103" t="s">
        <v>262</v>
      </c>
      <c r="C14" s="68">
        <v>52986</v>
      </c>
      <c r="D14" s="68">
        <v>10700.9</v>
      </c>
      <c r="E14" s="73">
        <f t="shared" si="1"/>
        <v>20.195712074887705</v>
      </c>
      <c r="F14" s="68"/>
      <c r="G14" s="74"/>
    </row>
    <row r="15" spans="1:7" ht="18" customHeight="1">
      <c r="A15" s="37" t="s">
        <v>89</v>
      </c>
      <c r="B15" s="103" t="s">
        <v>90</v>
      </c>
      <c r="C15" s="68">
        <v>5800</v>
      </c>
      <c r="D15" s="68">
        <v>4133.1</v>
      </c>
      <c r="E15" s="73">
        <f t="shared" si="1"/>
        <v>71.26034482758621</v>
      </c>
      <c r="F15" s="68">
        <v>3494.5</v>
      </c>
      <c r="G15" s="74">
        <f t="shared" si="0"/>
        <v>118.27443124910575</v>
      </c>
    </row>
    <row r="16" spans="1:7" ht="18.75" customHeight="1" hidden="1">
      <c r="A16" s="37" t="s">
        <v>91</v>
      </c>
      <c r="B16" s="103" t="s">
        <v>92</v>
      </c>
      <c r="C16" s="68"/>
      <c r="D16" s="68"/>
      <c r="E16" s="73" t="e">
        <f t="shared" si="1"/>
        <v>#DIV/0!</v>
      </c>
      <c r="F16" s="68"/>
      <c r="G16" s="74" t="e">
        <f t="shared" si="0"/>
        <v>#DIV/0!</v>
      </c>
    </row>
    <row r="17" spans="1:8" s="19" customFormat="1" ht="19.5">
      <c r="A17" s="38"/>
      <c r="B17" s="104" t="s">
        <v>93</v>
      </c>
      <c r="C17" s="75">
        <f>C18+C28+C29+C30+C31+C32+C33</f>
        <v>44877.1</v>
      </c>
      <c r="D17" s="75">
        <f>D18+D28+D29+D30+D31+D32+D33</f>
        <v>17196.3</v>
      </c>
      <c r="E17" s="71">
        <f t="shared" si="1"/>
        <v>38.318652497599</v>
      </c>
      <c r="F17" s="75">
        <v>9563.8</v>
      </c>
      <c r="G17" s="72">
        <f t="shared" si="0"/>
        <v>179.8061440013384</v>
      </c>
      <c r="H17" s="109"/>
    </row>
    <row r="18" spans="1:7" ht="46.5" customHeight="1">
      <c r="A18" s="37" t="s">
        <v>94</v>
      </c>
      <c r="B18" s="103" t="s">
        <v>95</v>
      </c>
      <c r="C18" s="68">
        <v>6507.9</v>
      </c>
      <c r="D18" s="68">
        <v>4515.8</v>
      </c>
      <c r="E18" s="73">
        <f t="shared" si="1"/>
        <v>69.38951120945313</v>
      </c>
      <c r="F18" s="68">
        <v>4356.2</v>
      </c>
      <c r="G18" s="74">
        <f t="shared" si="0"/>
        <v>103.66374362976907</v>
      </c>
    </row>
    <row r="19" spans="1:7" ht="90" hidden="1">
      <c r="A19" s="37" t="s">
        <v>96</v>
      </c>
      <c r="B19" s="105" t="s">
        <v>97</v>
      </c>
      <c r="C19" s="68"/>
      <c r="D19" s="68"/>
      <c r="E19" s="73" t="e">
        <f t="shared" si="1"/>
        <v>#DIV/0!</v>
      </c>
      <c r="F19" s="68"/>
      <c r="G19" s="74" t="e">
        <f t="shared" si="0"/>
        <v>#DIV/0!</v>
      </c>
    </row>
    <row r="20" spans="1:7" ht="45" hidden="1">
      <c r="A20" s="37" t="s">
        <v>98</v>
      </c>
      <c r="B20" s="105" t="s">
        <v>99</v>
      </c>
      <c r="C20" s="68"/>
      <c r="D20" s="68"/>
      <c r="E20" s="73" t="e">
        <f t="shared" si="1"/>
        <v>#DIV/0!</v>
      </c>
      <c r="F20" s="68"/>
      <c r="G20" s="74" t="e">
        <f t="shared" si="0"/>
        <v>#DIV/0!</v>
      </c>
    </row>
    <row r="21" spans="1:7" ht="114" customHeight="1">
      <c r="A21" s="37" t="s">
        <v>100</v>
      </c>
      <c r="B21" s="105" t="s">
        <v>101</v>
      </c>
      <c r="C21" s="68">
        <v>5836.8</v>
      </c>
      <c r="D21" s="68">
        <v>3886.6</v>
      </c>
      <c r="E21" s="73">
        <f t="shared" si="1"/>
        <v>66.58785635964912</v>
      </c>
      <c r="F21" s="68">
        <v>3655.7</v>
      </c>
      <c r="G21" s="74">
        <f t="shared" si="0"/>
        <v>106.31616379899882</v>
      </c>
    </row>
    <row r="22" spans="1:7" ht="84" customHeight="1">
      <c r="A22" s="37" t="s">
        <v>102</v>
      </c>
      <c r="B22" s="105" t="s">
        <v>302</v>
      </c>
      <c r="C22" s="68">
        <v>5116.8</v>
      </c>
      <c r="D22" s="68">
        <v>3190.7</v>
      </c>
      <c r="E22" s="73">
        <f t="shared" si="1"/>
        <v>62.35733270794246</v>
      </c>
      <c r="F22" s="68">
        <v>2570.4</v>
      </c>
      <c r="G22" s="74">
        <f t="shared" si="0"/>
        <v>124.1324307500778</v>
      </c>
    </row>
    <row r="23" spans="1:7" ht="101.25" customHeight="1">
      <c r="A23" s="39" t="s">
        <v>159</v>
      </c>
      <c r="B23" s="106" t="s">
        <v>158</v>
      </c>
      <c r="C23" s="68">
        <v>720</v>
      </c>
      <c r="D23" s="68">
        <v>672.6</v>
      </c>
      <c r="E23" s="73">
        <f t="shared" si="1"/>
        <v>93.41666666666667</v>
      </c>
      <c r="F23" s="68">
        <v>917.5</v>
      </c>
      <c r="G23" s="74">
        <f t="shared" si="0"/>
        <v>73.30790190735695</v>
      </c>
    </row>
    <row r="24" spans="1:7" ht="45" hidden="1">
      <c r="A24" s="39" t="s">
        <v>103</v>
      </c>
      <c r="B24" s="93" t="s">
        <v>104</v>
      </c>
      <c r="C24" s="68"/>
      <c r="D24" s="68"/>
      <c r="E24" s="73" t="e">
        <f t="shared" si="1"/>
        <v>#DIV/0!</v>
      </c>
      <c r="F24" s="68"/>
      <c r="G24" s="74" t="e">
        <f t="shared" si="0"/>
        <v>#DIV/0!</v>
      </c>
    </row>
    <row r="25" spans="1:7" ht="1.5" customHeight="1" hidden="1">
      <c r="A25" s="39" t="s">
        <v>105</v>
      </c>
      <c r="B25" s="93" t="s">
        <v>106</v>
      </c>
      <c r="C25" s="68"/>
      <c r="D25" s="68"/>
      <c r="E25" s="73" t="e">
        <f t="shared" si="1"/>
        <v>#DIV/0!</v>
      </c>
      <c r="F25" s="68"/>
      <c r="G25" s="74" t="e">
        <f t="shared" si="0"/>
        <v>#DIV/0!</v>
      </c>
    </row>
    <row r="26" spans="1:7" ht="30">
      <c r="A26" s="40" t="s">
        <v>107</v>
      </c>
      <c r="B26" s="107" t="s">
        <v>108</v>
      </c>
      <c r="C26" s="68">
        <v>30</v>
      </c>
      <c r="D26" s="68">
        <v>36.3</v>
      </c>
      <c r="E26" s="73">
        <f t="shared" si="1"/>
        <v>121</v>
      </c>
      <c r="F26" s="68">
        <v>42.2</v>
      </c>
      <c r="G26" s="74">
        <f t="shared" si="0"/>
        <v>86.01895734597154</v>
      </c>
    </row>
    <row r="27" spans="1:7" ht="90">
      <c r="A27" s="37" t="s">
        <v>109</v>
      </c>
      <c r="B27" s="93" t="s">
        <v>110</v>
      </c>
      <c r="C27" s="68">
        <v>641.2</v>
      </c>
      <c r="D27" s="68">
        <v>592.9</v>
      </c>
      <c r="E27" s="73">
        <f t="shared" si="1"/>
        <v>92.46724890829692</v>
      </c>
      <c r="F27" s="68">
        <v>658.2</v>
      </c>
      <c r="G27" s="74">
        <f t="shared" si="0"/>
        <v>90.0790033424491</v>
      </c>
    </row>
    <row r="28" spans="1:7" ht="19.5">
      <c r="A28" s="37" t="s">
        <v>111</v>
      </c>
      <c r="B28" s="103" t="s">
        <v>112</v>
      </c>
      <c r="C28" s="68">
        <v>523.2</v>
      </c>
      <c r="D28" s="68">
        <v>523.2</v>
      </c>
      <c r="E28" s="73">
        <f t="shared" si="1"/>
        <v>100</v>
      </c>
      <c r="F28" s="68">
        <v>250.8</v>
      </c>
      <c r="G28" s="74">
        <f t="shared" si="0"/>
        <v>208.61244019138758</v>
      </c>
    </row>
    <row r="29" spans="1:7" ht="30">
      <c r="A29" s="39" t="s">
        <v>113</v>
      </c>
      <c r="B29" s="107" t="s">
        <v>114</v>
      </c>
      <c r="C29" s="68">
        <v>136.5</v>
      </c>
      <c r="D29" s="68">
        <v>137.2</v>
      </c>
      <c r="E29" s="73">
        <f t="shared" si="1"/>
        <v>100.51282051282051</v>
      </c>
      <c r="F29" s="68">
        <v>69.5</v>
      </c>
      <c r="G29" s="74">
        <f t="shared" si="0"/>
        <v>197.41007194244602</v>
      </c>
    </row>
    <row r="30" spans="1:7" ht="30">
      <c r="A30" s="40" t="s">
        <v>115</v>
      </c>
      <c r="B30" s="107" t="s">
        <v>116</v>
      </c>
      <c r="C30" s="68">
        <v>34564.1</v>
      </c>
      <c r="D30" s="68">
        <v>9008.3</v>
      </c>
      <c r="E30" s="73">
        <f t="shared" si="1"/>
        <v>26.06259095419814</v>
      </c>
      <c r="F30" s="68">
        <v>69.3</v>
      </c>
      <c r="G30" s="74">
        <f t="shared" si="0"/>
        <v>12998.9898989899</v>
      </c>
    </row>
    <row r="31" spans="1:7" ht="19.5" hidden="1">
      <c r="A31" s="39" t="s">
        <v>117</v>
      </c>
      <c r="B31" s="107" t="s">
        <v>118</v>
      </c>
      <c r="C31" s="68"/>
      <c r="D31" s="68"/>
      <c r="E31" s="73" t="e">
        <f t="shared" si="1"/>
        <v>#DIV/0!</v>
      </c>
      <c r="F31" s="68"/>
      <c r="G31" s="74" t="e">
        <f t="shared" si="0"/>
        <v>#DIV/0!</v>
      </c>
    </row>
    <row r="32" spans="1:7" ht="19.5">
      <c r="A32" s="39" t="s">
        <v>119</v>
      </c>
      <c r="B32" s="107" t="s">
        <v>120</v>
      </c>
      <c r="C32" s="68">
        <v>3145.4</v>
      </c>
      <c r="D32" s="68">
        <v>3011.2</v>
      </c>
      <c r="E32" s="73">
        <f t="shared" si="1"/>
        <v>95.73345202517962</v>
      </c>
      <c r="F32" s="68">
        <v>892.5</v>
      </c>
      <c r="G32" s="74">
        <f t="shared" si="0"/>
        <v>337.3893557422969</v>
      </c>
    </row>
    <row r="33" spans="1:7" ht="19.5">
      <c r="A33" s="41" t="s">
        <v>121</v>
      </c>
      <c r="B33" s="93" t="s">
        <v>122</v>
      </c>
      <c r="C33" s="68"/>
      <c r="D33" s="68">
        <v>0.6</v>
      </c>
      <c r="E33" s="73"/>
      <c r="F33" s="68">
        <v>69.1</v>
      </c>
      <c r="G33" s="74">
        <f t="shared" si="0"/>
        <v>0.8683068017366137</v>
      </c>
    </row>
    <row r="34" spans="1:7" ht="0.75" customHeight="1">
      <c r="A34" s="42"/>
      <c r="B34" s="20"/>
      <c r="C34" s="75"/>
      <c r="D34" s="75"/>
      <c r="E34" s="73" t="e">
        <f t="shared" si="1"/>
        <v>#DIV/0!</v>
      </c>
      <c r="F34" s="75"/>
      <c r="G34" s="74" t="e">
        <f t="shared" si="0"/>
        <v>#DIV/0!</v>
      </c>
    </row>
    <row r="35" spans="1:7" ht="19.5">
      <c r="A35" s="42" t="s">
        <v>123</v>
      </c>
      <c r="B35" s="20" t="s">
        <v>124</v>
      </c>
      <c r="C35" s="77">
        <v>702506.8</v>
      </c>
      <c r="D35" s="77">
        <v>511163.5</v>
      </c>
      <c r="E35" s="71">
        <f t="shared" si="1"/>
        <v>72.76278322145778</v>
      </c>
      <c r="F35" s="77">
        <v>476657.4</v>
      </c>
      <c r="G35" s="72">
        <f t="shared" si="0"/>
        <v>107.23918269180336</v>
      </c>
    </row>
    <row r="36" spans="1:7" ht="31.5">
      <c r="A36" s="43" t="s">
        <v>256</v>
      </c>
      <c r="B36" s="20" t="s">
        <v>185</v>
      </c>
      <c r="C36" s="77">
        <v>189107.8</v>
      </c>
      <c r="D36" s="77">
        <v>164486.7</v>
      </c>
      <c r="E36" s="110">
        <f t="shared" si="1"/>
        <v>86.98038896333203</v>
      </c>
      <c r="F36" s="77">
        <v>141721</v>
      </c>
      <c r="G36" s="111">
        <f t="shared" si="0"/>
        <v>116.0637449636963</v>
      </c>
    </row>
    <row r="37" spans="1:7" ht="63" hidden="1">
      <c r="A37" s="44" t="s">
        <v>125</v>
      </c>
      <c r="B37" s="21" t="s">
        <v>126</v>
      </c>
      <c r="C37" s="35"/>
      <c r="D37" s="35"/>
      <c r="E37" s="73" t="e">
        <f t="shared" si="1"/>
        <v>#DIV/0!</v>
      </c>
      <c r="F37" s="35"/>
      <c r="G37" s="74" t="e">
        <f t="shared" si="0"/>
        <v>#DIV/0!</v>
      </c>
    </row>
    <row r="38" spans="1:7" ht="33.75">
      <c r="A38" s="52" t="s">
        <v>257</v>
      </c>
      <c r="B38" s="53" t="s">
        <v>181</v>
      </c>
      <c r="C38" s="35">
        <v>164533.8</v>
      </c>
      <c r="D38" s="35">
        <v>144136.9</v>
      </c>
      <c r="E38" s="73">
        <f t="shared" si="1"/>
        <v>87.60321587418512</v>
      </c>
      <c r="F38" s="35">
        <v>131721</v>
      </c>
      <c r="G38" s="74">
        <f t="shared" si="0"/>
        <v>109.42590778994996</v>
      </c>
    </row>
    <row r="39" spans="1:7" ht="47.25">
      <c r="A39" s="43" t="s">
        <v>182</v>
      </c>
      <c r="B39" s="20" t="s">
        <v>184</v>
      </c>
      <c r="C39" s="76">
        <v>55820.9</v>
      </c>
      <c r="D39" s="76">
        <v>33212.1</v>
      </c>
      <c r="E39" s="71">
        <f t="shared" si="1"/>
        <v>59.497607526929876</v>
      </c>
      <c r="F39" s="76">
        <v>55994.6</v>
      </c>
      <c r="G39" s="72">
        <f t="shared" si="0"/>
        <v>59.313040900372535</v>
      </c>
    </row>
    <row r="40" spans="1:7" ht="63" hidden="1">
      <c r="A40" s="45" t="s">
        <v>127</v>
      </c>
      <c r="B40" s="22" t="s">
        <v>128</v>
      </c>
      <c r="C40" s="35"/>
      <c r="D40" s="35"/>
      <c r="E40" s="71" t="e">
        <f t="shared" si="1"/>
        <v>#DIV/0!</v>
      </c>
      <c r="F40" s="35"/>
      <c r="G40" s="72" t="e">
        <f t="shared" si="0"/>
        <v>#DIV/0!</v>
      </c>
    </row>
    <row r="41" spans="1:7" ht="31.5" hidden="1">
      <c r="A41" s="35" t="s">
        <v>129</v>
      </c>
      <c r="B41" s="23" t="s">
        <v>130</v>
      </c>
      <c r="C41" s="35"/>
      <c r="D41" s="35"/>
      <c r="E41" s="71" t="e">
        <f t="shared" si="1"/>
        <v>#DIV/0!</v>
      </c>
      <c r="F41" s="35"/>
      <c r="G41" s="72" t="e">
        <f t="shared" si="0"/>
        <v>#DIV/0!</v>
      </c>
    </row>
    <row r="42" spans="1:7" ht="47.25" hidden="1">
      <c r="A42" s="46" t="s">
        <v>131</v>
      </c>
      <c r="B42" s="21" t="s">
        <v>132</v>
      </c>
      <c r="C42" s="35"/>
      <c r="D42" s="35"/>
      <c r="E42" s="71" t="e">
        <f t="shared" si="1"/>
        <v>#DIV/0!</v>
      </c>
      <c r="F42" s="35"/>
      <c r="G42" s="72" t="e">
        <f t="shared" si="0"/>
        <v>#DIV/0!</v>
      </c>
    </row>
    <row r="43" spans="1:7" ht="141.75" hidden="1">
      <c r="A43" s="47" t="s">
        <v>133</v>
      </c>
      <c r="B43" s="22" t="s">
        <v>134</v>
      </c>
      <c r="C43" s="35"/>
      <c r="D43" s="35"/>
      <c r="E43" s="71" t="e">
        <f t="shared" si="1"/>
        <v>#DIV/0!</v>
      </c>
      <c r="F43" s="35"/>
      <c r="G43" s="72" t="e">
        <f t="shared" si="0"/>
        <v>#DIV/0!</v>
      </c>
    </row>
    <row r="44" spans="1:7" ht="110.25" hidden="1">
      <c r="A44" s="45" t="s">
        <v>135</v>
      </c>
      <c r="B44" s="22" t="s">
        <v>136</v>
      </c>
      <c r="C44" s="35"/>
      <c r="D44" s="35"/>
      <c r="E44" s="71" t="e">
        <f t="shared" si="1"/>
        <v>#DIV/0!</v>
      </c>
      <c r="F44" s="35"/>
      <c r="G44" s="72" t="e">
        <f t="shared" si="0"/>
        <v>#DIV/0!</v>
      </c>
    </row>
    <row r="45" spans="1:7" ht="110.25" hidden="1">
      <c r="A45" s="45" t="s">
        <v>137</v>
      </c>
      <c r="B45" s="22" t="s">
        <v>138</v>
      </c>
      <c r="C45" s="35"/>
      <c r="D45" s="35"/>
      <c r="E45" s="71" t="e">
        <f t="shared" si="1"/>
        <v>#DIV/0!</v>
      </c>
      <c r="F45" s="35"/>
      <c r="G45" s="72" t="e">
        <f t="shared" si="0"/>
        <v>#DIV/0!</v>
      </c>
    </row>
    <row r="46" spans="1:7" ht="94.5" hidden="1">
      <c r="A46" s="48" t="s">
        <v>139</v>
      </c>
      <c r="B46" s="22" t="s">
        <v>140</v>
      </c>
      <c r="C46" s="35"/>
      <c r="D46" s="35"/>
      <c r="E46" s="71" t="e">
        <f t="shared" si="1"/>
        <v>#DIV/0!</v>
      </c>
      <c r="F46" s="35"/>
      <c r="G46" s="72" t="e">
        <f t="shared" si="0"/>
        <v>#DIV/0!</v>
      </c>
    </row>
    <row r="47" spans="1:7" ht="63" hidden="1">
      <c r="A47" s="48" t="s">
        <v>141</v>
      </c>
      <c r="B47" s="22" t="s">
        <v>142</v>
      </c>
      <c r="C47" s="35"/>
      <c r="D47" s="35"/>
      <c r="E47" s="71" t="e">
        <f t="shared" si="1"/>
        <v>#DIV/0!</v>
      </c>
      <c r="F47" s="35"/>
      <c r="G47" s="72" t="e">
        <f t="shared" si="0"/>
        <v>#DIV/0!</v>
      </c>
    </row>
    <row r="48" spans="1:7" ht="63" hidden="1">
      <c r="A48" s="48" t="s">
        <v>143</v>
      </c>
      <c r="B48" s="22" t="s">
        <v>144</v>
      </c>
      <c r="C48" s="35"/>
      <c r="D48" s="35"/>
      <c r="E48" s="71" t="e">
        <f t="shared" si="1"/>
        <v>#DIV/0!</v>
      </c>
      <c r="F48" s="35"/>
      <c r="G48" s="72" t="e">
        <f t="shared" si="0"/>
        <v>#DIV/0!</v>
      </c>
    </row>
    <row r="49" spans="1:7" ht="63" hidden="1">
      <c r="A49" s="45" t="s">
        <v>145</v>
      </c>
      <c r="B49" s="22" t="s">
        <v>146</v>
      </c>
      <c r="C49" s="35"/>
      <c r="D49" s="35"/>
      <c r="E49" s="71" t="e">
        <f t="shared" si="1"/>
        <v>#DIV/0!</v>
      </c>
      <c r="F49" s="35"/>
      <c r="G49" s="72" t="e">
        <f t="shared" si="0"/>
        <v>#DIV/0!</v>
      </c>
    </row>
    <row r="50" spans="1:10" ht="39.75" customHeight="1" hidden="1">
      <c r="A50" s="55" t="s">
        <v>190</v>
      </c>
      <c r="B50" s="56" t="s">
        <v>187</v>
      </c>
      <c r="C50" s="35"/>
      <c r="D50" s="78"/>
      <c r="E50" s="71" t="e">
        <f t="shared" si="1"/>
        <v>#DIV/0!</v>
      </c>
      <c r="F50" s="78"/>
      <c r="G50" s="72" t="e">
        <f t="shared" si="0"/>
        <v>#DIV/0!</v>
      </c>
      <c r="I50" s="24"/>
      <c r="J50" s="11"/>
    </row>
    <row r="51" spans="1:10" ht="37.5" customHeight="1" hidden="1">
      <c r="A51" s="55" t="s">
        <v>186</v>
      </c>
      <c r="B51" s="56" t="s">
        <v>147</v>
      </c>
      <c r="C51" s="35"/>
      <c r="D51" s="78"/>
      <c r="E51" s="71" t="e">
        <f t="shared" si="1"/>
        <v>#DIV/0!</v>
      </c>
      <c r="F51" s="78"/>
      <c r="G51" s="72" t="e">
        <f t="shared" si="0"/>
        <v>#DIV/0!</v>
      </c>
      <c r="I51" s="24"/>
      <c r="J51" s="11"/>
    </row>
    <row r="52" spans="1:10" ht="37.5" customHeight="1">
      <c r="A52" s="91" t="s">
        <v>269</v>
      </c>
      <c r="B52" s="92" t="s">
        <v>147</v>
      </c>
      <c r="C52" s="35">
        <v>1187.5</v>
      </c>
      <c r="D52" s="78">
        <v>1187.5</v>
      </c>
      <c r="E52" s="73">
        <f t="shared" si="1"/>
        <v>100</v>
      </c>
      <c r="F52" s="78"/>
      <c r="G52" s="72"/>
      <c r="I52" s="24"/>
      <c r="J52" s="11"/>
    </row>
    <row r="53" spans="1:10" ht="49.5" customHeight="1">
      <c r="A53" s="91" t="s">
        <v>270</v>
      </c>
      <c r="B53" s="92" t="s">
        <v>271</v>
      </c>
      <c r="C53" s="35">
        <v>3759.6</v>
      </c>
      <c r="D53" s="78">
        <v>3360.7</v>
      </c>
      <c r="E53" s="73">
        <f t="shared" si="1"/>
        <v>89.3898287051814</v>
      </c>
      <c r="F53" s="78"/>
      <c r="G53" s="72"/>
      <c r="I53" s="24"/>
      <c r="J53" s="11"/>
    </row>
    <row r="54" spans="1:10" ht="55.5" customHeight="1">
      <c r="A54" s="91" t="s">
        <v>272</v>
      </c>
      <c r="B54" s="92" t="s">
        <v>273</v>
      </c>
      <c r="C54" s="35">
        <v>13744.1</v>
      </c>
      <c r="D54" s="78">
        <v>6872.1</v>
      </c>
      <c r="E54" s="73">
        <f t="shared" si="1"/>
        <v>50.00036379246367</v>
      </c>
      <c r="F54" s="78"/>
      <c r="G54" s="72"/>
      <c r="I54" s="24"/>
      <c r="J54" s="11"/>
    </row>
    <row r="55" spans="1:10" ht="48" customHeight="1">
      <c r="A55" s="91" t="s">
        <v>192</v>
      </c>
      <c r="B55" s="92" t="s">
        <v>191</v>
      </c>
      <c r="C55" s="35">
        <v>3137.5</v>
      </c>
      <c r="D55" s="78">
        <v>2580.4</v>
      </c>
      <c r="E55" s="73">
        <f t="shared" si="1"/>
        <v>82.24382470119522</v>
      </c>
      <c r="F55" s="78">
        <v>1117.1</v>
      </c>
      <c r="G55" s="74">
        <f t="shared" si="0"/>
        <v>230.99095873243223</v>
      </c>
      <c r="I55" s="24"/>
      <c r="J55" s="11"/>
    </row>
    <row r="56" spans="1:10" ht="48" customHeight="1">
      <c r="A56" s="91" t="s">
        <v>272</v>
      </c>
      <c r="B56" s="92" t="s">
        <v>273</v>
      </c>
      <c r="C56" s="35">
        <v>13744.1</v>
      </c>
      <c r="D56" s="78">
        <v>6604</v>
      </c>
      <c r="E56" s="73">
        <f t="shared" si="1"/>
        <v>48.0497086022366</v>
      </c>
      <c r="F56" s="78"/>
      <c r="G56" s="74"/>
      <c r="I56" s="24"/>
      <c r="J56" s="11"/>
    </row>
    <row r="57" spans="1:10" ht="24.75" customHeight="1">
      <c r="A57" s="91" t="s">
        <v>188</v>
      </c>
      <c r="B57" s="92" t="s">
        <v>176</v>
      </c>
      <c r="C57" s="35">
        <v>561.3</v>
      </c>
      <c r="D57" s="79">
        <v>561.3</v>
      </c>
      <c r="E57" s="73">
        <f t="shared" si="1"/>
        <v>100</v>
      </c>
      <c r="F57" s="79">
        <v>740.9</v>
      </c>
      <c r="G57" s="74">
        <f t="shared" si="0"/>
        <v>75.75921176946956</v>
      </c>
      <c r="I57" s="24"/>
      <c r="J57" s="11"/>
    </row>
    <row r="58" spans="1:7" ht="22.5" customHeight="1">
      <c r="A58" s="91" t="s">
        <v>189</v>
      </c>
      <c r="B58" s="92" t="s">
        <v>177</v>
      </c>
      <c r="C58" s="35">
        <v>5270.8</v>
      </c>
      <c r="D58" s="80">
        <v>4823.7</v>
      </c>
      <c r="E58" s="73">
        <f t="shared" si="1"/>
        <v>91.51741671093572</v>
      </c>
      <c r="F58" s="80">
        <v>353</v>
      </c>
      <c r="G58" s="74">
        <f t="shared" si="0"/>
        <v>1366.487252124646</v>
      </c>
    </row>
    <row r="59" spans="1:7" ht="28.5" customHeight="1">
      <c r="A59" s="91" t="s">
        <v>296</v>
      </c>
      <c r="B59" s="92" t="s">
        <v>297</v>
      </c>
      <c r="C59" s="81"/>
      <c r="D59" s="81"/>
      <c r="E59" s="73"/>
      <c r="F59" s="79">
        <v>2970</v>
      </c>
      <c r="G59" s="74">
        <f t="shared" si="0"/>
        <v>0</v>
      </c>
    </row>
    <row r="60" spans="1:7" ht="15.75" customHeight="1" hidden="1">
      <c r="A60" s="91" t="s">
        <v>193</v>
      </c>
      <c r="B60" s="92" t="s">
        <v>194</v>
      </c>
      <c r="C60" s="35"/>
      <c r="D60" s="35"/>
      <c r="E60" s="73" t="e">
        <f t="shared" si="1"/>
        <v>#DIV/0!</v>
      </c>
      <c r="F60" s="35"/>
      <c r="G60" s="74" t="e">
        <f t="shared" si="0"/>
        <v>#DIV/0!</v>
      </c>
    </row>
    <row r="61" spans="1:7" ht="18" customHeight="1" hidden="1">
      <c r="A61" s="91" t="s">
        <v>195</v>
      </c>
      <c r="B61" s="92" t="s">
        <v>198</v>
      </c>
      <c r="C61" s="35"/>
      <c r="D61" s="35"/>
      <c r="E61" s="73" t="e">
        <f t="shared" si="1"/>
        <v>#DIV/0!</v>
      </c>
      <c r="F61" s="35"/>
      <c r="G61" s="74" t="e">
        <f t="shared" si="0"/>
        <v>#DIV/0!</v>
      </c>
    </row>
    <row r="62" spans="1:7" ht="18.75" customHeight="1" hidden="1">
      <c r="A62" s="91" t="s">
        <v>237</v>
      </c>
      <c r="B62" s="92" t="s">
        <v>160</v>
      </c>
      <c r="C62" s="35"/>
      <c r="D62" s="35"/>
      <c r="E62" s="73"/>
      <c r="F62" s="35"/>
      <c r="G62" s="74" t="e">
        <f t="shared" si="0"/>
        <v>#DIV/0!</v>
      </c>
    </row>
    <row r="63" spans="1:7" ht="23.25" customHeight="1" hidden="1">
      <c r="A63" s="91" t="s">
        <v>238</v>
      </c>
      <c r="B63" s="92" t="s">
        <v>239</v>
      </c>
      <c r="C63" s="35"/>
      <c r="D63" s="35"/>
      <c r="E63" s="73" t="e">
        <f t="shared" si="1"/>
        <v>#DIV/0!</v>
      </c>
      <c r="F63" s="35"/>
      <c r="G63" s="74" t="e">
        <f t="shared" si="0"/>
        <v>#DIV/0!</v>
      </c>
    </row>
    <row r="64" spans="1:7" ht="45.75" customHeight="1">
      <c r="A64" s="91" t="s">
        <v>196</v>
      </c>
      <c r="B64" s="92" t="s">
        <v>160</v>
      </c>
      <c r="C64" s="35"/>
      <c r="D64" s="82"/>
      <c r="E64" s="73"/>
      <c r="F64" s="82">
        <v>8008.1</v>
      </c>
      <c r="G64" s="74">
        <f t="shared" si="0"/>
        <v>0</v>
      </c>
    </row>
    <row r="65" spans="1:7" ht="38.25" customHeight="1" hidden="1">
      <c r="A65" s="91" t="s">
        <v>236</v>
      </c>
      <c r="B65" s="92" t="s">
        <v>179</v>
      </c>
      <c r="C65" s="78"/>
      <c r="D65" s="73"/>
      <c r="E65" s="73" t="e">
        <f t="shared" si="1"/>
        <v>#DIV/0!</v>
      </c>
      <c r="F65" s="73"/>
      <c r="G65" s="74" t="e">
        <f t="shared" si="0"/>
        <v>#DIV/0!</v>
      </c>
    </row>
    <row r="66" spans="1:7" ht="78" customHeight="1">
      <c r="A66" s="91" t="s">
        <v>197</v>
      </c>
      <c r="B66" s="92" t="s">
        <v>199</v>
      </c>
      <c r="C66" s="35">
        <v>23365.3</v>
      </c>
      <c r="D66" s="35">
        <v>11610.8</v>
      </c>
      <c r="E66" s="73">
        <f t="shared" si="1"/>
        <v>49.69249271355386</v>
      </c>
      <c r="F66" s="35">
        <v>11633.5</v>
      </c>
      <c r="G66" s="74">
        <f t="shared" si="0"/>
        <v>99.80487385567541</v>
      </c>
    </row>
    <row r="67" spans="1:7" ht="23.25" customHeight="1" hidden="1">
      <c r="A67" s="35"/>
      <c r="B67" s="93"/>
      <c r="C67" s="35"/>
      <c r="D67" s="35"/>
      <c r="E67" s="73" t="e">
        <f t="shared" si="1"/>
        <v>#DIV/0!</v>
      </c>
      <c r="F67" s="35"/>
      <c r="G67" s="74" t="e">
        <f t="shared" si="0"/>
        <v>#DIV/0!</v>
      </c>
    </row>
    <row r="68" spans="1:7" ht="24" customHeight="1" hidden="1">
      <c r="A68" s="44"/>
      <c r="B68" s="94"/>
      <c r="C68" s="35"/>
      <c r="D68" s="35"/>
      <c r="E68" s="73" t="e">
        <f t="shared" si="1"/>
        <v>#DIV/0!</v>
      </c>
      <c r="F68" s="35"/>
      <c r="G68" s="74" t="e">
        <f t="shared" si="0"/>
        <v>#DIV/0!</v>
      </c>
    </row>
    <row r="69" spans="1:7" ht="27.75" customHeight="1" hidden="1">
      <c r="A69" s="44"/>
      <c r="B69" s="94"/>
      <c r="C69" s="35"/>
      <c r="D69" s="73"/>
      <c r="E69" s="73" t="e">
        <f t="shared" si="1"/>
        <v>#DIV/0!</v>
      </c>
      <c r="F69" s="73"/>
      <c r="G69" s="74" t="e">
        <f t="shared" si="0"/>
        <v>#DIV/0!</v>
      </c>
    </row>
    <row r="70" spans="1:7" ht="19.5" hidden="1">
      <c r="A70" s="91"/>
      <c r="B70" s="92"/>
      <c r="C70" s="78"/>
      <c r="D70" s="73"/>
      <c r="E70" s="73" t="e">
        <f t="shared" si="1"/>
        <v>#DIV/0!</v>
      </c>
      <c r="F70" s="73"/>
      <c r="G70" s="74" t="e">
        <f t="shared" si="0"/>
        <v>#DIV/0!</v>
      </c>
    </row>
    <row r="71" spans="1:7" ht="19.5" hidden="1">
      <c r="A71" s="57"/>
      <c r="B71" s="95"/>
      <c r="C71" s="78"/>
      <c r="D71" s="73"/>
      <c r="E71" s="73" t="e">
        <f t="shared" si="1"/>
        <v>#DIV/0!</v>
      </c>
      <c r="F71" s="73"/>
      <c r="G71" s="74" t="e">
        <f t="shared" si="0"/>
        <v>#DIV/0!</v>
      </c>
    </row>
    <row r="72" spans="1:7" ht="19.5" hidden="1">
      <c r="A72" s="57"/>
      <c r="B72" s="95"/>
      <c r="C72" s="78"/>
      <c r="D72" s="73"/>
      <c r="E72" s="73" t="e">
        <f t="shared" si="1"/>
        <v>#DIV/0!</v>
      </c>
      <c r="F72" s="73"/>
      <c r="G72" s="74" t="e">
        <f t="shared" si="0"/>
        <v>#DIV/0!</v>
      </c>
    </row>
    <row r="73" spans="1:7" ht="19.5" hidden="1">
      <c r="A73" s="91"/>
      <c r="B73" s="95"/>
      <c r="C73" s="78"/>
      <c r="D73" s="73"/>
      <c r="E73" s="73" t="e">
        <f t="shared" si="1"/>
        <v>#DIV/0!</v>
      </c>
      <c r="F73" s="73"/>
      <c r="G73" s="74" t="e">
        <f t="shared" si="0"/>
        <v>#DIV/0!</v>
      </c>
    </row>
    <row r="74" spans="1:7" ht="33" customHeight="1" hidden="1">
      <c r="A74" s="44"/>
      <c r="B74" s="92"/>
      <c r="C74" s="83"/>
      <c r="D74" s="73"/>
      <c r="E74" s="73" t="e">
        <f t="shared" si="1"/>
        <v>#DIV/0!</v>
      </c>
      <c r="F74" s="73"/>
      <c r="G74" s="74" t="e">
        <f t="shared" si="0"/>
        <v>#DIV/0!</v>
      </c>
    </row>
    <row r="75" spans="1:7" ht="19.5" hidden="1">
      <c r="A75" s="91" t="s">
        <v>178</v>
      </c>
      <c r="B75" s="94"/>
      <c r="C75" s="35"/>
      <c r="D75" s="81"/>
      <c r="E75" s="73" t="e">
        <f t="shared" si="1"/>
        <v>#DIV/0!</v>
      </c>
      <c r="F75" s="81"/>
      <c r="G75" s="74" t="e">
        <f aca="true" t="shared" si="2" ref="G75:G122">D75/F75*100</f>
        <v>#DIV/0!</v>
      </c>
    </row>
    <row r="76" spans="1:7" ht="21.75" customHeight="1" hidden="1">
      <c r="A76" s="44"/>
      <c r="B76" s="92"/>
      <c r="C76" s="35"/>
      <c r="D76" s="73"/>
      <c r="E76" s="73" t="e">
        <f t="shared" si="1"/>
        <v>#DIV/0!</v>
      </c>
      <c r="F76" s="73"/>
      <c r="G76" s="74" t="e">
        <f t="shared" si="2"/>
        <v>#DIV/0!</v>
      </c>
    </row>
    <row r="77" spans="1:7" ht="18" customHeight="1">
      <c r="A77" s="91" t="s">
        <v>240</v>
      </c>
      <c r="B77" s="92" t="s">
        <v>241</v>
      </c>
      <c r="C77" s="35"/>
      <c r="D77" s="73"/>
      <c r="E77" s="73"/>
      <c r="F77" s="73">
        <v>6700</v>
      </c>
      <c r="G77" s="74">
        <f t="shared" si="2"/>
        <v>0</v>
      </c>
    </row>
    <row r="78" spans="1:7" ht="34.5" customHeight="1">
      <c r="A78" s="91" t="s">
        <v>242</v>
      </c>
      <c r="B78" s="92" t="s">
        <v>243</v>
      </c>
      <c r="C78" s="35">
        <v>3380.9</v>
      </c>
      <c r="D78" s="73">
        <v>1927.1</v>
      </c>
      <c r="E78" s="73">
        <f aca="true" t="shared" si="3" ref="E78:E122">D78/C78*100</f>
        <v>56.9996154870005</v>
      </c>
      <c r="F78" s="73">
        <v>1112</v>
      </c>
      <c r="G78" s="74">
        <f t="shared" si="2"/>
        <v>173.3003597122302</v>
      </c>
    </row>
    <row r="79" spans="1:7" ht="33" customHeight="1">
      <c r="A79" s="91" t="s">
        <v>250</v>
      </c>
      <c r="B79" s="92" t="s">
        <v>252</v>
      </c>
      <c r="C79" s="35"/>
      <c r="D79" s="73"/>
      <c r="E79" s="73"/>
      <c r="F79" s="73">
        <v>23362.4</v>
      </c>
      <c r="G79" s="74"/>
    </row>
    <row r="80" spans="1:7" ht="33.75" customHeight="1">
      <c r="A80" s="91" t="s">
        <v>251</v>
      </c>
      <c r="B80" s="92" t="s">
        <v>253</v>
      </c>
      <c r="C80" s="35"/>
      <c r="D80" s="73"/>
      <c r="E80" s="73"/>
      <c r="F80" s="73">
        <v>7500</v>
      </c>
      <c r="G80" s="74"/>
    </row>
    <row r="81" spans="1:7" ht="0.75" customHeight="1">
      <c r="A81" s="91" t="s">
        <v>263</v>
      </c>
      <c r="B81" s="92" t="s">
        <v>266</v>
      </c>
      <c r="C81" s="35"/>
      <c r="D81" s="73"/>
      <c r="E81" s="73"/>
      <c r="F81" s="73"/>
      <c r="G81" s="74"/>
    </row>
    <row r="82" spans="1:7" ht="44.25" customHeight="1">
      <c r="A82" s="91" t="s">
        <v>264</v>
      </c>
      <c r="B82" s="92" t="s">
        <v>267</v>
      </c>
      <c r="C82" s="35">
        <v>1260.3</v>
      </c>
      <c r="D82" s="73">
        <v>288.6</v>
      </c>
      <c r="E82" s="73">
        <f t="shared" si="3"/>
        <v>22.899309688169485</v>
      </c>
      <c r="F82" s="73"/>
      <c r="G82" s="74"/>
    </row>
    <row r="83" spans="1:7" ht="35.25" customHeight="1">
      <c r="A83" s="91" t="s">
        <v>265</v>
      </c>
      <c r="B83" s="92" t="s">
        <v>268</v>
      </c>
      <c r="C83" s="35">
        <v>153.6</v>
      </c>
      <c r="D83" s="73"/>
      <c r="E83" s="73">
        <f t="shared" si="3"/>
        <v>0</v>
      </c>
      <c r="F83" s="73"/>
      <c r="G83" s="74"/>
    </row>
    <row r="84" spans="1:8" s="11" customFormat="1" ht="28.5">
      <c r="A84" s="49"/>
      <c r="B84" s="96" t="s">
        <v>183</v>
      </c>
      <c r="C84" s="76">
        <v>442179.1</v>
      </c>
      <c r="D84" s="76">
        <v>301971.4</v>
      </c>
      <c r="E84" s="71">
        <f t="shared" si="3"/>
        <v>68.29164924348528</v>
      </c>
      <c r="F84" s="76">
        <v>272644.9</v>
      </c>
      <c r="G84" s="72">
        <f t="shared" si="2"/>
        <v>110.75629876076904</v>
      </c>
      <c r="H84" s="30"/>
    </row>
    <row r="85" spans="1:8" s="11" customFormat="1" ht="21" customHeight="1">
      <c r="A85" s="50" t="s">
        <v>174</v>
      </c>
      <c r="B85" s="97"/>
      <c r="C85" s="76">
        <v>417601.8</v>
      </c>
      <c r="D85" s="76">
        <v>285469.1</v>
      </c>
      <c r="E85" s="73">
        <f t="shared" si="3"/>
        <v>68.35916416069088</v>
      </c>
      <c r="F85" s="76">
        <v>272844.9</v>
      </c>
      <c r="G85" s="74">
        <f t="shared" si="2"/>
        <v>104.62687776095501</v>
      </c>
      <c r="H85" s="30"/>
    </row>
    <row r="86" spans="1:8" s="11" customFormat="1" ht="35.25" customHeight="1">
      <c r="A86" s="98" t="s">
        <v>200</v>
      </c>
      <c r="B86" s="99" t="s">
        <v>167</v>
      </c>
      <c r="C86" s="79">
        <v>311118.4</v>
      </c>
      <c r="D86" s="90">
        <v>213709</v>
      </c>
      <c r="E86" s="73">
        <f t="shared" si="3"/>
        <v>68.69056924952044</v>
      </c>
      <c r="F86" s="35">
        <v>202864.3</v>
      </c>
      <c r="G86" s="74">
        <f t="shared" si="2"/>
        <v>105.34579026472377</v>
      </c>
      <c r="H86" s="30"/>
    </row>
    <row r="87" spans="1:7" ht="34.5" customHeight="1">
      <c r="A87" s="98" t="s">
        <v>208</v>
      </c>
      <c r="B87" s="99" t="s">
        <v>168</v>
      </c>
      <c r="C87" s="79">
        <v>620.5</v>
      </c>
      <c r="D87" s="90">
        <v>465.3</v>
      </c>
      <c r="E87" s="73">
        <f t="shared" si="3"/>
        <v>74.98791297340854</v>
      </c>
      <c r="F87" s="35">
        <v>418.2</v>
      </c>
      <c r="G87" s="74">
        <f t="shared" si="2"/>
        <v>111.26255380200863</v>
      </c>
    </row>
    <row r="88" spans="1:7" ht="40.5" customHeight="1">
      <c r="A88" s="98" t="s">
        <v>209</v>
      </c>
      <c r="B88" s="99" t="s">
        <v>169</v>
      </c>
      <c r="C88" s="79">
        <v>2321.5</v>
      </c>
      <c r="D88" s="90">
        <v>1741.5</v>
      </c>
      <c r="E88" s="73">
        <f t="shared" si="3"/>
        <v>75.01615334912772</v>
      </c>
      <c r="F88" s="35">
        <v>1689</v>
      </c>
      <c r="G88" s="74">
        <f t="shared" si="2"/>
        <v>103.10834813499112</v>
      </c>
    </row>
    <row r="89" spans="1:7" ht="44.25" customHeight="1">
      <c r="A89" s="98" t="s">
        <v>210</v>
      </c>
      <c r="B89" s="99" t="s">
        <v>202</v>
      </c>
      <c r="C89" s="79">
        <v>310.3</v>
      </c>
      <c r="D89" s="90">
        <v>217.8</v>
      </c>
      <c r="E89" s="73">
        <f t="shared" si="3"/>
        <v>70.19013857557202</v>
      </c>
      <c r="F89" s="35">
        <v>207.8</v>
      </c>
      <c r="G89" s="74">
        <f t="shared" si="2"/>
        <v>104.81231953801733</v>
      </c>
    </row>
    <row r="90" spans="1:7" ht="51.75" customHeight="1">
      <c r="A90" s="98" t="s">
        <v>211</v>
      </c>
      <c r="B90" s="99" t="s">
        <v>203</v>
      </c>
      <c r="C90" s="79">
        <v>1241.2</v>
      </c>
      <c r="D90" s="90">
        <v>820.2</v>
      </c>
      <c r="E90" s="73">
        <f t="shared" si="3"/>
        <v>66.0812117305833</v>
      </c>
      <c r="F90" s="35">
        <v>728.6</v>
      </c>
      <c r="G90" s="74">
        <f t="shared" si="2"/>
        <v>112.57205599780403</v>
      </c>
    </row>
    <row r="91" spans="1:7" ht="75">
      <c r="A91" s="98" t="s">
        <v>212</v>
      </c>
      <c r="B91" s="99" t="s">
        <v>171</v>
      </c>
      <c r="C91" s="79">
        <v>1241.2</v>
      </c>
      <c r="D91" s="90">
        <v>927.4</v>
      </c>
      <c r="E91" s="73">
        <f t="shared" si="3"/>
        <v>74.71801482436351</v>
      </c>
      <c r="F91" s="82">
        <v>867.5</v>
      </c>
      <c r="G91" s="74">
        <f t="shared" si="2"/>
        <v>106.90489913544667</v>
      </c>
    </row>
    <row r="92" spans="1:7" ht="45.75" customHeight="1">
      <c r="A92" s="98" t="s">
        <v>213</v>
      </c>
      <c r="B92" s="99" t="s">
        <v>172</v>
      </c>
      <c r="C92" s="79">
        <v>620.5</v>
      </c>
      <c r="D92" s="90">
        <v>429.6</v>
      </c>
      <c r="E92" s="73">
        <f t="shared" si="3"/>
        <v>69.2344883158743</v>
      </c>
      <c r="F92" s="82">
        <v>422.2</v>
      </c>
      <c r="G92" s="74">
        <f t="shared" si="2"/>
        <v>101.75272382756988</v>
      </c>
    </row>
    <row r="93" spans="1:7" ht="36.75" customHeight="1">
      <c r="A93" s="98" t="s">
        <v>214</v>
      </c>
      <c r="B93" s="99" t="s">
        <v>204</v>
      </c>
      <c r="C93" s="79">
        <v>289.7</v>
      </c>
      <c r="D93" s="90">
        <v>162.6</v>
      </c>
      <c r="E93" s="73">
        <f t="shared" si="3"/>
        <v>56.127027959958575</v>
      </c>
      <c r="F93" s="82">
        <v>185.6</v>
      </c>
      <c r="G93" s="74">
        <f t="shared" si="2"/>
        <v>87.60775862068965</v>
      </c>
    </row>
    <row r="94" spans="1:7" ht="63.75" customHeight="1">
      <c r="A94" s="98" t="s">
        <v>215</v>
      </c>
      <c r="B94" s="99" t="s">
        <v>166</v>
      </c>
      <c r="C94" s="79">
        <v>5325.8</v>
      </c>
      <c r="D94" s="90">
        <v>3292.4</v>
      </c>
      <c r="E94" s="73">
        <f t="shared" si="3"/>
        <v>61.819820496451236</v>
      </c>
      <c r="F94" s="82">
        <v>1560.9</v>
      </c>
      <c r="G94" s="74">
        <f t="shared" si="2"/>
        <v>210.92959190210775</v>
      </c>
    </row>
    <row r="95" spans="1:7" ht="47.25" customHeight="1">
      <c r="A95" s="98" t="s">
        <v>216</v>
      </c>
      <c r="B95" s="99" t="s">
        <v>173</v>
      </c>
      <c r="C95" s="79">
        <v>310.3</v>
      </c>
      <c r="D95" s="90">
        <v>176.8</v>
      </c>
      <c r="E95" s="73">
        <f t="shared" si="3"/>
        <v>56.97711891717693</v>
      </c>
      <c r="F95" s="82">
        <v>146.3</v>
      </c>
      <c r="G95" s="74">
        <f t="shared" si="2"/>
        <v>120.84757347915243</v>
      </c>
    </row>
    <row r="96" spans="1:7" ht="51" customHeight="1">
      <c r="A96" s="98" t="s">
        <v>217</v>
      </c>
      <c r="B96" s="99" t="s">
        <v>170</v>
      </c>
      <c r="C96" s="79">
        <v>19821.1</v>
      </c>
      <c r="D96" s="90">
        <v>9686.1</v>
      </c>
      <c r="E96" s="73">
        <f t="shared" si="3"/>
        <v>48.86762086867026</v>
      </c>
      <c r="F96" s="82">
        <v>11736.6</v>
      </c>
      <c r="G96" s="74">
        <f t="shared" si="2"/>
        <v>82.52901180921221</v>
      </c>
    </row>
    <row r="97" spans="1:7" ht="54" customHeight="1">
      <c r="A97" s="98" t="s">
        <v>218</v>
      </c>
      <c r="B97" s="99" t="s">
        <v>205</v>
      </c>
      <c r="C97" s="79">
        <v>5773.7</v>
      </c>
      <c r="D97" s="90">
        <v>3210</v>
      </c>
      <c r="E97" s="73">
        <f t="shared" si="3"/>
        <v>55.59693091085439</v>
      </c>
      <c r="F97" s="82">
        <v>3853.9</v>
      </c>
      <c r="G97" s="74">
        <f t="shared" si="2"/>
        <v>83.29224940968889</v>
      </c>
    </row>
    <row r="98" spans="1:7" ht="90">
      <c r="A98" s="98" t="s">
        <v>219</v>
      </c>
      <c r="B98" s="99" t="s">
        <v>206</v>
      </c>
      <c r="C98" s="79">
        <v>1716.5</v>
      </c>
      <c r="D98" s="90">
        <v>1031.5</v>
      </c>
      <c r="E98" s="73">
        <f t="shared" si="3"/>
        <v>60.093212933294495</v>
      </c>
      <c r="F98" s="82">
        <v>652.6</v>
      </c>
      <c r="G98" s="74">
        <f t="shared" si="2"/>
        <v>158.06006742261724</v>
      </c>
    </row>
    <row r="99" spans="1:7" ht="90">
      <c r="A99" s="98" t="s">
        <v>220</v>
      </c>
      <c r="B99" s="99" t="s">
        <v>207</v>
      </c>
      <c r="C99" s="79">
        <v>215.5</v>
      </c>
      <c r="D99" s="90">
        <v>145.8</v>
      </c>
      <c r="E99" s="73">
        <f t="shared" si="3"/>
        <v>67.65661252900233</v>
      </c>
      <c r="F99" s="82">
        <v>236.5</v>
      </c>
      <c r="G99" s="74">
        <f t="shared" si="2"/>
        <v>61.649048625792815</v>
      </c>
    </row>
    <row r="100" spans="1:7" ht="60">
      <c r="A100" s="98" t="s">
        <v>221</v>
      </c>
      <c r="B100" s="99" t="s">
        <v>201</v>
      </c>
      <c r="C100" s="79">
        <v>66494.1</v>
      </c>
      <c r="D100" s="90">
        <v>49453.1</v>
      </c>
      <c r="E100" s="73">
        <f t="shared" si="3"/>
        <v>74.37216234222284</v>
      </c>
      <c r="F100" s="82">
        <v>47074.7</v>
      </c>
      <c r="G100" s="74">
        <f t="shared" si="2"/>
        <v>105.05239544808572</v>
      </c>
    </row>
    <row r="101" spans="1:7" ht="90">
      <c r="A101" s="98" t="s">
        <v>244</v>
      </c>
      <c r="B101" s="99" t="s">
        <v>245</v>
      </c>
      <c r="C101" s="79">
        <v>117.4</v>
      </c>
      <c r="D101" s="90">
        <v>0</v>
      </c>
      <c r="E101" s="73">
        <f t="shared" si="3"/>
        <v>0</v>
      </c>
      <c r="F101" s="82"/>
      <c r="G101" s="74"/>
    </row>
    <row r="102" spans="1:7" ht="60" customHeight="1">
      <c r="A102" s="91" t="s">
        <v>274</v>
      </c>
      <c r="B102" s="92" t="s">
        <v>275</v>
      </c>
      <c r="C102" s="84">
        <v>64.1</v>
      </c>
      <c r="D102" s="90">
        <v>0</v>
      </c>
      <c r="E102" s="73">
        <f t="shared" si="3"/>
        <v>0</v>
      </c>
      <c r="F102" s="82"/>
      <c r="G102" s="74"/>
    </row>
    <row r="103" spans="1:7" ht="49.5" customHeight="1">
      <c r="A103" s="100" t="s">
        <v>293</v>
      </c>
      <c r="B103" s="92" t="s">
        <v>292</v>
      </c>
      <c r="C103" s="85">
        <v>6</v>
      </c>
      <c r="D103" s="90"/>
      <c r="E103" s="73">
        <f t="shared" si="3"/>
        <v>0</v>
      </c>
      <c r="F103" s="82"/>
      <c r="G103" s="74"/>
    </row>
    <row r="104" spans="1:7" ht="75">
      <c r="A104" s="91" t="s">
        <v>276</v>
      </c>
      <c r="B104" s="92" t="s">
        <v>277</v>
      </c>
      <c r="C104" s="79">
        <v>23855</v>
      </c>
      <c r="D104" s="90">
        <v>13858.4</v>
      </c>
      <c r="E104" s="73">
        <f t="shared" si="3"/>
        <v>58.09431984908824</v>
      </c>
      <c r="F104" s="82"/>
      <c r="G104" s="74"/>
    </row>
    <row r="105" spans="1:7" ht="30.75" customHeight="1">
      <c r="A105" s="91" t="s">
        <v>278</v>
      </c>
      <c r="B105" s="92" t="s">
        <v>279</v>
      </c>
      <c r="C105" s="79">
        <v>716.3</v>
      </c>
      <c r="D105" s="90">
        <v>0</v>
      </c>
      <c r="E105" s="73">
        <f t="shared" si="3"/>
        <v>0</v>
      </c>
      <c r="F105" s="82"/>
      <c r="G105" s="74"/>
    </row>
    <row r="106" spans="1:7" ht="0.75" customHeight="1" hidden="1">
      <c r="A106" s="46"/>
      <c r="B106" s="93" t="s">
        <v>258</v>
      </c>
      <c r="C106" s="35"/>
      <c r="D106" s="35"/>
      <c r="E106" s="73" t="e">
        <f t="shared" si="3"/>
        <v>#DIV/0!</v>
      </c>
      <c r="F106" s="35"/>
      <c r="G106" s="74" t="e">
        <f t="shared" si="2"/>
        <v>#DIV/0!</v>
      </c>
    </row>
    <row r="107" spans="1:7" ht="0.75" customHeight="1">
      <c r="A107" s="101" t="s">
        <v>148</v>
      </c>
      <c r="B107" s="102" t="s">
        <v>149</v>
      </c>
      <c r="C107" s="35"/>
      <c r="D107" s="86"/>
      <c r="E107" s="73" t="e">
        <f t="shared" si="3"/>
        <v>#DIV/0!</v>
      </c>
      <c r="F107" s="86"/>
      <c r="G107" s="74" t="e">
        <f t="shared" si="2"/>
        <v>#DIV/0!</v>
      </c>
    </row>
    <row r="108" spans="1:7" ht="19.5">
      <c r="A108" s="45"/>
      <c r="B108" s="89" t="s">
        <v>150</v>
      </c>
      <c r="C108" s="68">
        <v>15399</v>
      </c>
      <c r="D108" s="68">
        <v>11493.2</v>
      </c>
      <c r="E108" s="71">
        <f t="shared" si="3"/>
        <v>74.6360153256705</v>
      </c>
      <c r="F108" s="75">
        <v>6296.8</v>
      </c>
      <c r="G108" s="72">
        <f t="shared" si="2"/>
        <v>182.52445686698007</v>
      </c>
    </row>
    <row r="109" spans="1:7" ht="45.75" customHeight="1">
      <c r="A109" s="51" t="s">
        <v>161</v>
      </c>
      <c r="B109" s="92" t="s">
        <v>162</v>
      </c>
      <c r="C109" s="68">
        <v>15399</v>
      </c>
      <c r="D109" s="68">
        <v>11493.2</v>
      </c>
      <c r="E109" s="73">
        <f t="shared" si="3"/>
        <v>74.6360153256705</v>
      </c>
      <c r="F109" s="68">
        <v>6296.8</v>
      </c>
      <c r="G109" s="74">
        <f t="shared" si="2"/>
        <v>182.52445686698007</v>
      </c>
    </row>
    <row r="110" spans="1:7" ht="32.25" customHeight="1">
      <c r="A110" s="91" t="s">
        <v>222</v>
      </c>
      <c r="B110" s="92" t="s">
        <v>163</v>
      </c>
      <c r="C110" s="68">
        <v>8542.2</v>
      </c>
      <c r="D110" s="68">
        <v>4905.5</v>
      </c>
      <c r="E110" s="73">
        <f t="shared" si="3"/>
        <v>57.426658237924656</v>
      </c>
      <c r="F110" s="68">
        <v>1769.3</v>
      </c>
      <c r="G110" s="74">
        <f t="shared" si="2"/>
        <v>277.25654213530777</v>
      </c>
    </row>
    <row r="111" spans="1:7" ht="36" customHeight="1">
      <c r="A111" s="91" t="s">
        <v>294</v>
      </c>
      <c r="B111" s="92" t="s">
        <v>295</v>
      </c>
      <c r="C111" s="68">
        <v>174.9</v>
      </c>
      <c r="D111" s="68">
        <v>174.9</v>
      </c>
      <c r="E111" s="73">
        <f t="shared" si="3"/>
        <v>100</v>
      </c>
      <c r="F111" s="68">
        <v>345</v>
      </c>
      <c r="G111" s="74">
        <f t="shared" si="2"/>
        <v>50.69565217391304</v>
      </c>
    </row>
    <row r="112" spans="1:7" ht="43.5" customHeight="1">
      <c r="A112" s="91" t="s">
        <v>280</v>
      </c>
      <c r="B112" s="92" t="s">
        <v>180</v>
      </c>
      <c r="C112" s="68">
        <v>450.8</v>
      </c>
      <c r="D112" s="68">
        <v>450.8</v>
      </c>
      <c r="E112" s="73">
        <f t="shared" si="3"/>
        <v>100</v>
      </c>
      <c r="F112" s="68">
        <v>417</v>
      </c>
      <c r="G112" s="74">
        <f t="shared" si="2"/>
        <v>108.10551558753</v>
      </c>
    </row>
    <row r="113" spans="1:7" ht="16.5" customHeight="1" hidden="1">
      <c r="A113" s="91" t="s">
        <v>223</v>
      </c>
      <c r="B113" s="92" t="s">
        <v>225</v>
      </c>
      <c r="C113" s="68"/>
      <c r="D113" s="69"/>
      <c r="E113" s="73" t="e">
        <f t="shared" si="3"/>
        <v>#DIV/0!</v>
      </c>
      <c r="F113" s="69"/>
      <c r="G113" s="74" t="e">
        <f t="shared" si="2"/>
        <v>#DIV/0!</v>
      </c>
    </row>
    <row r="114" spans="1:7" ht="16.5" customHeight="1" hidden="1">
      <c r="A114" s="91" t="s">
        <v>248</v>
      </c>
      <c r="B114" s="92" t="s">
        <v>249</v>
      </c>
      <c r="C114" s="68"/>
      <c r="D114" s="69"/>
      <c r="E114" s="73" t="e">
        <f t="shared" si="3"/>
        <v>#DIV/0!</v>
      </c>
      <c r="F114" s="69"/>
      <c r="G114" s="74"/>
    </row>
    <row r="115" spans="1:7" ht="26.25" customHeight="1">
      <c r="A115" s="91" t="s">
        <v>299</v>
      </c>
      <c r="B115" s="92" t="s">
        <v>300</v>
      </c>
      <c r="C115" s="68"/>
      <c r="D115" s="69"/>
      <c r="E115" s="73"/>
      <c r="F115" s="69">
        <v>75</v>
      </c>
      <c r="G115" s="74">
        <f t="shared" si="2"/>
        <v>0</v>
      </c>
    </row>
    <row r="116" spans="1:7" ht="24.75" customHeight="1">
      <c r="A116" s="91" t="s">
        <v>298</v>
      </c>
      <c r="B116" s="92" t="s">
        <v>301</v>
      </c>
      <c r="C116" s="69"/>
      <c r="D116" s="108"/>
      <c r="E116" s="73"/>
      <c r="F116" s="69">
        <v>3690.5</v>
      </c>
      <c r="G116" s="74">
        <f t="shared" si="2"/>
        <v>0</v>
      </c>
    </row>
    <row r="117" spans="1:7" ht="20.25" customHeight="1" hidden="1">
      <c r="A117" s="91" t="s">
        <v>246</v>
      </c>
      <c r="B117" s="92" t="s">
        <v>247</v>
      </c>
      <c r="C117" s="70"/>
      <c r="D117" s="69"/>
      <c r="E117" s="73" t="e">
        <f t="shared" si="3"/>
        <v>#DIV/0!</v>
      </c>
      <c r="F117" s="69"/>
      <c r="G117" s="74"/>
    </row>
    <row r="118" spans="1:7" ht="21.75" customHeight="1" hidden="1">
      <c r="A118" s="91" t="s">
        <v>224</v>
      </c>
      <c r="B118" s="92" t="s">
        <v>175</v>
      </c>
      <c r="C118" s="70"/>
      <c r="D118" s="69"/>
      <c r="E118" s="73" t="e">
        <f t="shared" si="3"/>
        <v>#DIV/0!</v>
      </c>
      <c r="F118" s="69"/>
      <c r="G118" s="74" t="e">
        <f t="shared" si="2"/>
        <v>#DIV/0!</v>
      </c>
    </row>
    <row r="119" spans="1:7" ht="60">
      <c r="A119" s="91" t="s">
        <v>281</v>
      </c>
      <c r="B119" s="92" t="s">
        <v>284</v>
      </c>
      <c r="C119" s="69">
        <v>1200</v>
      </c>
      <c r="D119" s="69">
        <v>1200</v>
      </c>
      <c r="E119" s="73">
        <f t="shared" si="3"/>
        <v>100</v>
      </c>
      <c r="F119" s="69"/>
      <c r="G119" s="74"/>
    </row>
    <row r="120" spans="1:7" ht="75">
      <c r="A120" s="91" t="s">
        <v>282</v>
      </c>
      <c r="B120" s="92" t="s">
        <v>285</v>
      </c>
      <c r="C120" s="69">
        <v>4762</v>
      </c>
      <c r="D120" s="69">
        <v>4762</v>
      </c>
      <c r="E120" s="73">
        <f t="shared" si="3"/>
        <v>100</v>
      </c>
      <c r="F120" s="69"/>
      <c r="G120" s="74"/>
    </row>
    <row r="121" spans="1:7" ht="60">
      <c r="A121" s="91" t="s">
        <v>283</v>
      </c>
      <c r="B121" s="92" t="s">
        <v>286</v>
      </c>
      <c r="C121" s="69">
        <v>163.2</v>
      </c>
      <c r="D121" s="69"/>
      <c r="E121" s="73"/>
      <c r="F121" s="69"/>
      <c r="G121" s="74"/>
    </row>
    <row r="122" spans="1:7" ht="20.25" customHeight="1">
      <c r="A122" s="52"/>
      <c r="B122" s="25" t="s">
        <v>151</v>
      </c>
      <c r="C122" s="87">
        <v>916525.4</v>
      </c>
      <c r="D122" s="87">
        <v>627527.3</v>
      </c>
      <c r="E122" s="71">
        <f t="shared" si="3"/>
        <v>68.46807518918735</v>
      </c>
      <c r="F122" s="87">
        <v>563510.5</v>
      </c>
      <c r="G122" s="72">
        <f t="shared" si="2"/>
        <v>111.36035619566984</v>
      </c>
    </row>
    <row r="123" spans="2:3" ht="19.5">
      <c r="B123" s="30"/>
      <c r="C123" s="30"/>
    </row>
    <row r="124" spans="2:3" ht="19.5">
      <c r="B124" s="30"/>
      <c r="C124" s="30"/>
    </row>
    <row r="125" spans="2:3" ht="19.5">
      <c r="B125" s="30"/>
      <c r="C125" s="30"/>
    </row>
    <row r="126" spans="2:3" ht="19.5">
      <c r="B126" s="30"/>
      <c r="C126" s="30"/>
    </row>
    <row r="127" spans="2:3" ht="19.5">
      <c r="B127" s="30"/>
      <c r="C127" s="30"/>
    </row>
    <row r="128" spans="2:3" ht="19.5">
      <c r="B128" s="30"/>
      <c r="C128" s="30"/>
    </row>
    <row r="129" spans="2:3" ht="19.5">
      <c r="B129" s="30"/>
      <c r="C129" s="30"/>
    </row>
    <row r="130" spans="2:3" ht="19.5">
      <c r="B130" s="30"/>
      <c r="C130" s="30"/>
    </row>
    <row r="131" spans="2:3" ht="19.5">
      <c r="B131" s="30"/>
      <c r="C131" s="30"/>
    </row>
    <row r="132" spans="2:3" ht="19.5">
      <c r="B132" s="30"/>
      <c r="C132" s="30"/>
    </row>
    <row r="133" spans="2:3" ht="19.5">
      <c r="B133" s="30"/>
      <c r="C133" s="30"/>
    </row>
    <row r="134" spans="2:3" ht="19.5">
      <c r="B134" s="30"/>
      <c r="C134" s="30"/>
    </row>
    <row r="135" spans="2:3" ht="19.5">
      <c r="B135" s="30"/>
      <c r="C135" s="30"/>
    </row>
    <row r="136" spans="2:3" ht="19.5">
      <c r="B136" s="30"/>
      <c r="C136" s="30"/>
    </row>
    <row r="137" spans="2:3" ht="19.5">
      <c r="B137" s="30"/>
      <c r="C137" s="30"/>
    </row>
    <row r="138" spans="2:3" ht="19.5">
      <c r="B138" s="30"/>
      <c r="C138" s="30"/>
    </row>
    <row r="139" spans="2:3" ht="19.5">
      <c r="B139" s="30"/>
      <c r="C139" s="30"/>
    </row>
    <row r="140" spans="2:3" ht="19.5">
      <c r="B140" s="30"/>
      <c r="C140" s="30"/>
    </row>
    <row r="141" spans="2:3" ht="19.5">
      <c r="B141" s="30"/>
      <c r="C141" s="30"/>
    </row>
    <row r="142" spans="2:3" ht="19.5">
      <c r="B142" s="30"/>
      <c r="C142" s="30"/>
    </row>
    <row r="143" spans="2:3" ht="19.5">
      <c r="B143" s="30"/>
      <c r="C143" s="30"/>
    </row>
    <row r="144" spans="2:3" ht="19.5">
      <c r="B144" s="30"/>
      <c r="C144" s="30"/>
    </row>
    <row r="145" spans="2:3" ht="19.5">
      <c r="B145" s="30"/>
      <c r="C145" s="30"/>
    </row>
    <row r="146" spans="2:3" ht="19.5">
      <c r="B146" s="30"/>
      <c r="C146" s="30"/>
    </row>
    <row r="147" spans="2:3" ht="19.5">
      <c r="B147" s="30"/>
      <c r="C147" s="30"/>
    </row>
    <row r="148" spans="2:3" ht="19.5">
      <c r="B148" s="30"/>
      <c r="C148" s="30"/>
    </row>
    <row r="149" spans="2:3" ht="19.5">
      <c r="B149" s="30"/>
      <c r="C149" s="30"/>
    </row>
    <row r="150" spans="2:3" ht="19.5">
      <c r="B150" s="30"/>
      <c r="C150" s="30"/>
    </row>
    <row r="151" spans="2:3" ht="19.5">
      <c r="B151" s="30"/>
      <c r="C151" s="30"/>
    </row>
    <row r="152" spans="2:3" ht="19.5">
      <c r="B152" s="30"/>
      <c r="C152" s="30"/>
    </row>
    <row r="153" spans="2:3" ht="19.5">
      <c r="B153" s="30"/>
      <c r="C153" s="30"/>
    </row>
    <row r="154" spans="2:3" ht="19.5">
      <c r="B154" s="30"/>
      <c r="C154" s="30"/>
    </row>
    <row r="155" spans="2:3" ht="19.5">
      <c r="B155" s="30"/>
      <c r="C155" s="30"/>
    </row>
    <row r="156" spans="2:3" ht="19.5">
      <c r="B156" s="30"/>
      <c r="C156" s="30"/>
    </row>
    <row r="157" spans="2:3" ht="19.5">
      <c r="B157" s="30"/>
      <c r="C157" s="30"/>
    </row>
    <row r="158" spans="2:3" ht="19.5">
      <c r="B158" s="30"/>
      <c r="C158" s="30"/>
    </row>
    <row r="159" spans="2:3" ht="19.5">
      <c r="B159" s="30"/>
      <c r="C159" s="30"/>
    </row>
    <row r="160" spans="2:3" ht="19.5">
      <c r="B160" s="30"/>
      <c r="C160" s="30"/>
    </row>
    <row r="161" spans="2:3" ht="19.5">
      <c r="B161" s="30"/>
      <c r="C161" s="30"/>
    </row>
    <row r="162" spans="2:3" ht="19.5">
      <c r="B162" s="30"/>
      <c r="C162" s="30"/>
    </row>
    <row r="163" spans="2:3" ht="19.5">
      <c r="B163" s="30"/>
      <c r="C163" s="30"/>
    </row>
  </sheetData>
  <sheetProtection/>
  <mergeCells count="6">
    <mergeCell ref="G4:G5"/>
    <mergeCell ref="A1:G1"/>
    <mergeCell ref="A2:G2"/>
    <mergeCell ref="A4:A5"/>
    <mergeCell ref="B4:B5"/>
    <mergeCell ref="C4:E4"/>
  </mergeCells>
  <printOptions/>
  <pageMargins left="0.3937007874015748" right="0" top="0.5118110236220472" bottom="0.5118110236220472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9.140625" defaultRowHeight="15"/>
  <cols>
    <col min="1" max="1" width="9.140625" style="63" customWidth="1"/>
    <col min="2" max="2" width="64.28125" style="63" customWidth="1"/>
    <col min="3" max="6" width="18.00390625" style="63" customWidth="1"/>
    <col min="7" max="7" width="12.421875" style="63" customWidth="1"/>
    <col min="8" max="16384" width="9.140625" style="63" customWidth="1"/>
  </cols>
  <sheetData>
    <row r="1" spans="2:7" ht="43.5" customHeight="1">
      <c r="B1" s="120" t="s">
        <v>233</v>
      </c>
      <c r="C1" s="120"/>
      <c r="D1" s="120"/>
      <c r="E1" s="120"/>
      <c r="F1" s="120"/>
      <c r="G1" s="120"/>
    </row>
    <row r="2" ht="15">
      <c r="G2" s="64" t="s">
        <v>0</v>
      </c>
    </row>
    <row r="3" spans="1:7" ht="45" customHeight="1">
      <c r="A3" s="121" t="s">
        <v>234</v>
      </c>
      <c r="B3" s="121" t="s">
        <v>235</v>
      </c>
      <c r="C3" s="122" t="s">
        <v>287</v>
      </c>
      <c r="D3" s="123"/>
      <c r="E3" s="119"/>
      <c r="F3" s="60" t="s">
        <v>288</v>
      </c>
      <c r="G3" s="112" t="s">
        <v>232</v>
      </c>
    </row>
    <row r="4" spans="1:7" ht="54" customHeight="1">
      <c r="A4" s="121"/>
      <c r="B4" s="121"/>
      <c r="C4" s="61" t="s">
        <v>229</v>
      </c>
      <c r="D4" s="62" t="s">
        <v>230</v>
      </c>
      <c r="E4" s="62" t="s">
        <v>231</v>
      </c>
      <c r="F4" s="62" t="s">
        <v>230</v>
      </c>
      <c r="G4" s="113"/>
    </row>
    <row r="5" spans="1:12" ht="26.25" customHeight="1">
      <c r="A5" s="8" t="s">
        <v>37</v>
      </c>
      <c r="B5" s="1" t="s">
        <v>1</v>
      </c>
      <c r="C5" s="2">
        <f>SUM(C6:C11)</f>
        <v>75177.2</v>
      </c>
      <c r="D5" s="2">
        <f>SUM(D6:D11)</f>
        <v>58771.5</v>
      </c>
      <c r="E5" s="2">
        <f>D5/C5*100</f>
        <v>78.17729311546586</v>
      </c>
      <c r="F5" s="2">
        <f>SUM(F6:F11)</f>
        <v>52496</v>
      </c>
      <c r="G5" s="2">
        <f>D5/F5*100</f>
        <v>111.9542441328863</v>
      </c>
      <c r="H5" s="3"/>
      <c r="I5" s="3"/>
      <c r="J5" s="3"/>
      <c r="K5" s="3"/>
      <c r="L5" s="65"/>
    </row>
    <row r="6" spans="1:12" ht="58.5" customHeight="1">
      <c r="A6" s="9" t="s">
        <v>38</v>
      </c>
      <c r="B6" s="4" t="s">
        <v>2</v>
      </c>
      <c r="C6" s="5">
        <v>2801.4</v>
      </c>
      <c r="D6" s="5">
        <v>1643.1</v>
      </c>
      <c r="E6" s="5">
        <f aca="true" t="shared" si="0" ref="E6:E47">D6/C6*100</f>
        <v>58.65281644891839</v>
      </c>
      <c r="F6" s="5">
        <v>1926.1</v>
      </c>
      <c r="G6" s="5">
        <f aca="true" t="shared" si="1" ref="G6:G47">D6/F6*100</f>
        <v>85.3070972431338</v>
      </c>
      <c r="H6" s="3"/>
      <c r="I6" s="3"/>
      <c r="J6" s="3"/>
      <c r="K6" s="3"/>
      <c r="L6" s="65"/>
    </row>
    <row r="7" spans="1:12" ht="70.5" customHeight="1">
      <c r="A7" s="9" t="s">
        <v>39</v>
      </c>
      <c r="B7" s="4" t="s">
        <v>3</v>
      </c>
      <c r="C7" s="6">
        <v>29014.2</v>
      </c>
      <c r="D7" s="6">
        <v>24867.1</v>
      </c>
      <c r="E7" s="5">
        <f t="shared" si="0"/>
        <v>85.706653983222</v>
      </c>
      <c r="F7" s="6">
        <v>20760.8</v>
      </c>
      <c r="G7" s="5">
        <f t="shared" si="1"/>
        <v>119.77910292474279</v>
      </c>
      <c r="H7" s="65"/>
      <c r="I7" s="65"/>
      <c r="J7" s="65"/>
      <c r="K7" s="65"/>
      <c r="L7" s="65"/>
    </row>
    <row r="8" spans="1:12" ht="70.5" customHeight="1">
      <c r="A8" s="9" t="s">
        <v>165</v>
      </c>
      <c r="B8" s="4" t="s">
        <v>164</v>
      </c>
      <c r="C8" s="6">
        <v>6</v>
      </c>
      <c r="D8" s="6">
        <v>0</v>
      </c>
      <c r="E8" s="5">
        <f t="shared" si="0"/>
        <v>0</v>
      </c>
      <c r="F8" s="5"/>
      <c r="G8" s="5"/>
      <c r="H8" s="65"/>
      <c r="I8" s="65"/>
      <c r="J8" s="65"/>
      <c r="K8" s="65"/>
      <c r="L8" s="65"/>
    </row>
    <row r="9" spans="1:12" ht="59.25" customHeight="1">
      <c r="A9" s="9" t="s">
        <v>40</v>
      </c>
      <c r="B9" s="4" t="s">
        <v>4</v>
      </c>
      <c r="C9" s="6">
        <v>10581.9</v>
      </c>
      <c r="D9" s="6">
        <v>9220</v>
      </c>
      <c r="E9" s="5">
        <f t="shared" si="0"/>
        <v>87.12991050756482</v>
      </c>
      <c r="F9" s="6">
        <v>8411.6</v>
      </c>
      <c r="G9" s="5">
        <f t="shared" si="1"/>
        <v>109.61053782871272</v>
      </c>
      <c r="H9" s="65"/>
      <c r="I9" s="65"/>
      <c r="J9" s="65"/>
      <c r="K9" s="65"/>
      <c r="L9" s="65"/>
    </row>
    <row r="10" spans="1:12" ht="27" customHeight="1">
      <c r="A10" s="9" t="s">
        <v>41</v>
      </c>
      <c r="B10" s="4" t="s">
        <v>5</v>
      </c>
      <c r="C10" s="6">
        <v>50</v>
      </c>
      <c r="D10" s="6"/>
      <c r="E10" s="5">
        <f t="shared" si="0"/>
        <v>0</v>
      </c>
      <c r="F10" s="6"/>
      <c r="G10" s="5"/>
      <c r="H10" s="65"/>
      <c r="I10" s="65"/>
      <c r="J10" s="65"/>
      <c r="K10" s="65"/>
      <c r="L10" s="65"/>
    </row>
    <row r="11" spans="1:12" ht="27.75" customHeight="1">
      <c r="A11" s="9" t="s">
        <v>42</v>
      </c>
      <c r="B11" s="4" t="s">
        <v>6</v>
      </c>
      <c r="C11" s="6">
        <v>32723.7</v>
      </c>
      <c r="D11" s="6">
        <v>23041.3</v>
      </c>
      <c r="E11" s="5">
        <f t="shared" si="0"/>
        <v>70.41165882831098</v>
      </c>
      <c r="F11" s="6">
        <v>21397.5</v>
      </c>
      <c r="G11" s="5">
        <f t="shared" si="1"/>
        <v>107.68220586517117</v>
      </c>
      <c r="H11" s="65"/>
      <c r="I11" s="65"/>
      <c r="J11" s="65"/>
      <c r="K11" s="65"/>
      <c r="L11" s="65"/>
    </row>
    <row r="12" spans="1:12" ht="34.5" customHeight="1">
      <c r="A12" s="8" t="s">
        <v>43</v>
      </c>
      <c r="B12" s="1" t="s">
        <v>7</v>
      </c>
      <c r="C12" s="2">
        <f>SUM(C13:C14)</f>
        <v>2068.2</v>
      </c>
      <c r="D12" s="2">
        <f>SUM(D13:D14)</f>
        <v>1577.3</v>
      </c>
      <c r="E12" s="2">
        <f t="shared" si="0"/>
        <v>76.26438448892758</v>
      </c>
      <c r="F12" s="2">
        <f>SUM(F13:F14)</f>
        <v>1581.6000000000001</v>
      </c>
      <c r="G12" s="2">
        <f t="shared" si="1"/>
        <v>99.72812341932219</v>
      </c>
      <c r="H12" s="3"/>
      <c r="I12" s="3"/>
      <c r="J12" s="3"/>
      <c r="K12" s="3"/>
      <c r="L12" s="65"/>
    </row>
    <row r="13" spans="1:12" ht="57" customHeight="1">
      <c r="A13" s="9" t="s">
        <v>44</v>
      </c>
      <c r="B13" s="4" t="s">
        <v>8</v>
      </c>
      <c r="C13" s="6">
        <v>1817.1</v>
      </c>
      <c r="D13" s="6">
        <v>1402.3</v>
      </c>
      <c r="E13" s="5">
        <f t="shared" si="0"/>
        <v>77.17241758846514</v>
      </c>
      <c r="F13" s="6">
        <v>1369.7</v>
      </c>
      <c r="G13" s="5">
        <f t="shared" si="1"/>
        <v>102.38008322990436</v>
      </c>
      <c r="H13" s="65"/>
      <c r="I13" s="65"/>
      <c r="J13" s="65"/>
      <c r="K13" s="65"/>
      <c r="L13" s="65"/>
    </row>
    <row r="14" spans="1:12" ht="18.75">
      <c r="A14" s="9" t="s">
        <v>152</v>
      </c>
      <c r="B14" s="4" t="s">
        <v>153</v>
      </c>
      <c r="C14" s="6">
        <v>251.1</v>
      </c>
      <c r="D14" s="6">
        <v>175</v>
      </c>
      <c r="E14" s="5">
        <f t="shared" si="0"/>
        <v>69.69334926324173</v>
      </c>
      <c r="F14" s="6">
        <v>211.9</v>
      </c>
      <c r="G14" s="5">
        <f t="shared" si="1"/>
        <v>82.5861255309108</v>
      </c>
      <c r="H14" s="65"/>
      <c r="I14" s="65"/>
      <c r="J14" s="65"/>
      <c r="K14" s="65"/>
      <c r="L14" s="65"/>
    </row>
    <row r="15" spans="1:12" ht="18.75">
      <c r="A15" s="8" t="s">
        <v>45</v>
      </c>
      <c r="B15" s="1" t="s">
        <v>9</v>
      </c>
      <c r="C15" s="2">
        <f>SUM(C16:C19)</f>
        <v>56075.3</v>
      </c>
      <c r="D15" s="2">
        <f>SUM(D16:D19)</f>
        <v>19613.7</v>
      </c>
      <c r="E15" s="2">
        <f t="shared" si="0"/>
        <v>34.977432131437546</v>
      </c>
      <c r="F15" s="2">
        <f>SUM(F16:F19)</f>
        <v>38777.299999999996</v>
      </c>
      <c r="G15" s="2">
        <f t="shared" si="1"/>
        <v>50.58036531682196</v>
      </c>
      <c r="H15" s="3"/>
      <c r="I15" s="3"/>
      <c r="J15" s="3"/>
      <c r="K15" s="3"/>
      <c r="L15" s="65"/>
    </row>
    <row r="16" spans="1:12" ht="23.25" customHeight="1">
      <c r="A16" s="9" t="s">
        <v>46</v>
      </c>
      <c r="B16" s="4" t="s">
        <v>10</v>
      </c>
      <c r="C16" s="6">
        <v>64.1</v>
      </c>
      <c r="D16" s="6"/>
      <c r="E16" s="5">
        <f t="shared" si="0"/>
        <v>0</v>
      </c>
      <c r="F16" s="6"/>
      <c r="G16" s="5"/>
      <c r="H16" s="65"/>
      <c r="I16" s="65"/>
      <c r="J16" s="65"/>
      <c r="K16" s="65"/>
      <c r="L16" s="65"/>
    </row>
    <row r="17" spans="1:12" ht="23.25" customHeight="1">
      <c r="A17" s="9" t="s">
        <v>289</v>
      </c>
      <c r="B17" s="4" t="s">
        <v>290</v>
      </c>
      <c r="C17" s="6">
        <v>1200</v>
      </c>
      <c r="D17" s="6"/>
      <c r="E17" s="5">
        <f t="shared" si="0"/>
        <v>0</v>
      </c>
      <c r="F17" s="6"/>
      <c r="G17" s="5"/>
      <c r="H17" s="65"/>
      <c r="I17" s="65"/>
      <c r="J17" s="65"/>
      <c r="K17" s="65"/>
      <c r="L17" s="65"/>
    </row>
    <row r="18" spans="1:12" ht="18.75">
      <c r="A18" s="9" t="s">
        <v>47</v>
      </c>
      <c r="B18" s="4" t="s">
        <v>11</v>
      </c>
      <c r="C18" s="6">
        <v>47936.3</v>
      </c>
      <c r="D18" s="6">
        <v>17560</v>
      </c>
      <c r="E18" s="5">
        <f t="shared" si="0"/>
        <v>36.63194697963756</v>
      </c>
      <c r="F18" s="6">
        <v>37644.2</v>
      </c>
      <c r="G18" s="5">
        <f t="shared" si="1"/>
        <v>46.647292278757426</v>
      </c>
      <c r="H18" s="65"/>
      <c r="I18" s="65"/>
      <c r="J18" s="65"/>
      <c r="K18" s="65"/>
      <c r="L18" s="65"/>
    </row>
    <row r="19" spans="1:12" ht="24.75" customHeight="1">
      <c r="A19" s="9" t="s">
        <v>48</v>
      </c>
      <c r="B19" s="4" t="s">
        <v>12</v>
      </c>
      <c r="C19" s="6">
        <v>6874.9</v>
      </c>
      <c r="D19" s="6">
        <v>2053.7</v>
      </c>
      <c r="E19" s="5">
        <f t="shared" si="0"/>
        <v>29.8724345081383</v>
      </c>
      <c r="F19" s="6">
        <v>1133.1</v>
      </c>
      <c r="G19" s="5">
        <f t="shared" si="1"/>
        <v>181.24613891095225</v>
      </c>
      <c r="H19" s="65"/>
      <c r="I19" s="65"/>
      <c r="J19" s="65"/>
      <c r="K19" s="65"/>
      <c r="L19" s="65"/>
    </row>
    <row r="20" spans="1:12" ht="26.25" customHeight="1">
      <c r="A20" s="8" t="s">
        <v>49</v>
      </c>
      <c r="B20" s="1" t="s">
        <v>13</v>
      </c>
      <c r="C20" s="2">
        <f>C21+C22</f>
        <v>3024.2</v>
      </c>
      <c r="D20" s="2">
        <f>D21+D22</f>
        <v>2380.5</v>
      </c>
      <c r="E20" s="2">
        <f t="shared" si="0"/>
        <v>78.71503207459824</v>
      </c>
      <c r="F20" s="2">
        <f>F21+F22</f>
        <v>279.1</v>
      </c>
      <c r="G20" s="2">
        <f t="shared" si="1"/>
        <v>852.9201003224649</v>
      </c>
      <c r="H20" s="3"/>
      <c r="I20" s="3"/>
      <c r="J20" s="3"/>
      <c r="K20" s="3"/>
      <c r="L20" s="65"/>
    </row>
    <row r="21" spans="1:12" ht="26.25" customHeight="1">
      <c r="A21" s="9" t="s">
        <v>50</v>
      </c>
      <c r="B21" s="4" t="s">
        <v>14</v>
      </c>
      <c r="C21" s="6">
        <v>710.8</v>
      </c>
      <c r="D21" s="6">
        <v>479.1</v>
      </c>
      <c r="E21" s="5">
        <f t="shared" si="0"/>
        <v>67.40292628024761</v>
      </c>
      <c r="F21" s="6">
        <v>217.1</v>
      </c>
      <c r="G21" s="5">
        <f t="shared" si="1"/>
        <v>220.6817134960848</v>
      </c>
      <c r="H21" s="65"/>
      <c r="I21" s="65"/>
      <c r="J21" s="65"/>
      <c r="K21" s="65"/>
      <c r="L21" s="65"/>
    </row>
    <row r="22" spans="1:12" ht="18.75">
      <c r="A22" s="9" t="s">
        <v>51</v>
      </c>
      <c r="B22" s="4" t="s">
        <v>15</v>
      </c>
      <c r="C22" s="6">
        <v>2313.4</v>
      </c>
      <c r="D22" s="6">
        <v>1901.4</v>
      </c>
      <c r="E22" s="5">
        <f t="shared" si="0"/>
        <v>82.1907149649866</v>
      </c>
      <c r="F22" s="6">
        <v>62</v>
      </c>
      <c r="G22" s="5">
        <f t="shared" si="1"/>
        <v>3066.7741935483873</v>
      </c>
      <c r="H22" s="65"/>
      <c r="I22" s="65"/>
      <c r="J22" s="65"/>
      <c r="K22" s="65"/>
      <c r="L22" s="65"/>
    </row>
    <row r="23" spans="1:12" ht="18.75">
      <c r="A23" s="8" t="s">
        <v>52</v>
      </c>
      <c r="B23" s="1" t="s">
        <v>16</v>
      </c>
      <c r="C23" s="2">
        <f>SUM(C24:C29)</f>
        <v>638068.6</v>
      </c>
      <c r="D23" s="2">
        <f>SUM(D24:D29)</f>
        <v>443788.0999999999</v>
      </c>
      <c r="E23" s="2">
        <f t="shared" si="0"/>
        <v>69.55178487078034</v>
      </c>
      <c r="F23" s="2">
        <f>SUM(F24:F29)</f>
        <v>384077.99999999994</v>
      </c>
      <c r="G23" s="2">
        <f t="shared" si="1"/>
        <v>115.54634735652654</v>
      </c>
      <c r="H23" s="3"/>
      <c r="I23" s="3"/>
      <c r="J23" s="3"/>
      <c r="K23" s="3"/>
      <c r="L23" s="65"/>
    </row>
    <row r="24" spans="1:12" ht="18.75">
      <c r="A24" s="9" t="s">
        <v>53</v>
      </c>
      <c r="B24" s="4" t="s">
        <v>17</v>
      </c>
      <c r="C24" s="6">
        <v>118309.3</v>
      </c>
      <c r="D24" s="6">
        <v>89614.1</v>
      </c>
      <c r="E24" s="5">
        <f t="shared" si="0"/>
        <v>75.74560917865291</v>
      </c>
      <c r="F24" s="6">
        <v>83532.9</v>
      </c>
      <c r="G24" s="5">
        <f t="shared" si="1"/>
        <v>107.28000584200956</v>
      </c>
      <c r="H24" s="65"/>
      <c r="I24" s="65"/>
      <c r="J24" s="65"/>
      <c r="K24" s="65"/>
      <c r="L24" s="65"/>
    </row>
    <row r="25" spans="1:12" ht="18.75">
      <c r="A25" s="9" t="s">
        <v>54</v>
      </c>
      <c r="B25" s="4" t="s">
        <v>18</v>
      </c>
      <c r="C25" s="6">
        <v>465380.1</v>
      </c>
      <c r="D25" s="6">
        <v>309846.1</v>
      </c>
      <c r="E25" s="5">
        <f t="shared" si="0"/>
        <v>66.5791468092426</v>
      </c>
      <c r="F25" s="6">
        <v>255693.2</v>
      </c>
      <c r="G25" s="5">
        <f t="shared" si="1"/>
        <v>121.1788581002545</v>
      </c>
      <c r="H25" s="65"/>
      <c r="I25" s="65"/>
      <c r="J25" s="65"/>
      <c r="K25" s="65"/>
      <c r="L25" s="65"/>
    </row>
    <row r="26" spans="1:12" ht="18.75">
      <c r="A26" s="9" t="s">
        <v>156</v>
      </c>
      <c r="B26" s="4" t="s">
        <v>157</v>
      </c>
      <c r="C26" s="6">
        <v>43442.2</v>
      </c>
      <c r="D26" s="6">
        <v>34942.8</v>
      </c>
      <c r="E26" s="5">
        <f t="shared" si="0"/>
        <v>80.4351529158284</v>
      </c>
      <c r="F26" s="6">
        <v>39355.8</v>
      </c>
      <c r="G26" s="5">
        <f t="shared" si="1"/>
        <v>88.78691323769304</v>
      </c>
      <c r="H26" s="65"/>
      <c r="I26" s="65"/>
      <c r="J26" s="65"/>
      <c r="K26" s="65"/>
      <c r="L26" s="65"/>
    </row>
    <row r="27" spans="1:12" ht="37.5">
      <c r="A27" s="9" t="s">
        <v>254</v>
      </c>
      <c r="B27" s="4" t="s">
        <v>255</v>
      </c>
      <c r="C27" s="6">
        <v>9</v>
      </c>
      <c r="D27" s="6">
        <v>9</v>
      </c>
      <c r="E27" s="5">
        <f t="shared" si="0"/>
        <v>100</v>
      </c>
      <c r="F27" s="6">
        <v>267</v>
      </c>
      <c r="G27" s="5">
        <f t="shared" si="1"/>
        <v>3.3707865168539324</v>
      </c>
      <c r="H27" s="65"/>
      <c r="I27" s="65"/>
      <c r="J27" s="65"/>
      <c r="K27" s="65"/>
      <c r="L27" s="65"/>
    </row>
    <row r="28" spans="1:12" ht="18.75">
      <c r="A28" s="9" t="s">
        <v>55</v>
      </c>
      <c r="B28" s="4" t="s">
        <v>19</v>
      </c>
      <c r="C28" s="6">
        <v>5748.3</v>
      </c>
      <c r="D28" s="6">
        <v>4812.8</v>
      </c>
      <c r="E28" s="5">
        <f t="shared" si="0"/>
        <v>83.7256232277369</v>
      </c>
      <c r="F28" s="6">
        <v>899.8</v>
      </c>
      <c r="G28" s="5">
        <f t="shared" si="1"/>
        <v>534.8744165370083</v>
      </c>
      <c r="H28" s="65"/>
      <c r="I28" s="65"/>
      <c r="J28" s="65"/>
      <c r="K28" s="65"/>
      <c r="L28" s="65"/>
    </row>
    <row r="29" spans="1:12" ht="18.75">
      <c r="A29" s="9" t="s">
        <v>56</v>
      </c>
      <c r="B29" s="4" t="s">
        <v>20</v>
      </c>
      <c r="C29" s="6">
        <v>5179.7</v>
      </c>
      <c r="D29" s="6">
        <v>4563.3</v>
      </c>
      <c r="E29" s="5">
        <f t="shared" si="0"/>
        <v>88.0996968936425</v>
      </c>
      <c r="F29" s="6">
        <v>4329.3</v>
      </c>
      <c r="G29" s="5">
        <f t="shared" si="1"/>
        <v>105.40503083639388</v>
      </c>
      <c r="H29" s="65"/>
      <c r="I29" s="65"/>
      <c r="J29" s="65"/>
      <c r="K29" s="65"/>
      <c r="L29" s="65"/>
    </row>
    <row r="30" spans="1:12" ht="18.75">
      <c r="A30" s="8" t="s">
        <v>57</v>
      </c>
      <c r="B30" s="1" t="s">
        <v>21</v>
      </c>
      <c r="C30" s="2">
        <f>C31+C32</f>
        <v>83847.5</v>
      </c>
      <c r="D30" s="2">
        <f>D31+D32</f>
        <v>60424.7</v>
      </c>
      <c r="E30" s="2">
        <f t="shared" si="0"/>
        <v>72.06499895643876</v>
      </c>
      <c r="F30" s="2">
        <f>F31+F32</f>
        <v>55274.2</v>
      </c>
      <c r="G30" s="2">
        <f t="shared" si="1"/>
        <v>109.31809053771921</v>
      </c>
      <c r="H30" s="3"/>
      <c r="I30" s="3"/>
      <c r="J30" s="3"/>
      <c r="K30" s="3"/>
      <c r="L30" s="65"/>
    </row>
    <row r="31" spans="1:12" ht="18.75">
      <c r="A31" s="9" t="s">
        <v>58</v>
      </c>
      <c r="B31" s="4" t="s">
        <v>22</v>
      </c>
      <c r="C31" s="6">
        <v>72607.8</v>
      </c>
      <c r="D31" s="6">
        <v>50012.1</v>
      </c>
      <c r="E31" s="5">
        <f t="shared" si="0"/>
        <v>68.8797897746523</v>
      </c>
      <c r="F31" s="6">
        <v>45114.4</v>
      </c>
      <c r="G31" s="5">
        <f t="shared" si="1"/>
        <v>110.85617895838136</v>
      </c>
      <c r="H31" s="65"/>
      <c r="I31" s="65"/>
      <c r="J31" s="65"/>
      <c r="K31" s="65"/>
      <c r="L31" s="65"/>
    </row>
    <row r="32" spans="1:12" ht="37.5">
      <c r="A32" s="9" t="s">
        <v>59</v>
      </c>
      <c r="B32" s="4" t="s">
        <v>23</v>
      </c>
      <c r="C32" s="6">
        <v>11239.7</v>
      </c>
      <c r="D32" s="6">
        <v>10412.6</v>
      </c>
      <c r="E32" s="5">
        <f t="shared" si="0"/>
        <v>92.64126266715303</v>
      </c>
      <c r="F32" s="6">
        <v>10159.8</v>
      </c>
      <c r="G32" s="5">
        <f t="shared" si="1"/>
        <v>102.4882379574401</v>
      </c>
      <c r="H32" s="65"/>
      <c r="I32" s="65"/>
      <c r="J32" s="65"/>
      <c r="K32" s="65"/>
      <c r="L32" s="65"/>
    </row>
    <row r="33" spans="1:12" ht="18.75">
      <c r="A33" s="8" t="s">
        <v>60</v>
      </c>
      <c r="B33" s="1" t="s">
        <v>24</v>
      </c>
      <c r="C33" s="2">
        <f>C34+C35+C36</f>
        <v>27735.8</v>
      </c>
      <c r="D33" s="2">
        <f>D34+D35+D36</f>
        <v>14874.7</v>
      </c>
      <c r="E33" s="2">
        <f t="shared" si="0"/>
        <v>53.6299656040208</v>
      </c>
      <c r="F33" s="2">
        <f>F34+F35+F36</f>
        <v>15184.1</v>
      </c>
      <c r="G33" s="2">
        <f t="shared" si="1"/>
        <v>97.96234218689287</v>
      </c>
      <c r="H33" s="3"/>
      <c r="I33" s="3"/>
      <c r="J33" s="3"/>
      <c r="K33" s="3"/>
      <c r="L33" s="65"/>
    </row>
    <row r="34" spans="1:12" ht="18.75">
      <c r="A34" s="9" t="s">
        <v>61</v>
      </c>
      <c r="B34" s="4" t="s">
        <v>25</v>
      </c>
      <c r="C34" s="6">
        <v>1180</v>
      </c>
      <c r="D34" s="6">
        <v>829.5</v>
      </c>
      <c r="E34" s="5">
        <f t="shared" si="0"/>
        <v>70.29661016949153</v>
      </c>
      <c r="F34" s="6">
        <v>685.1</v>
      </c>
      <c r="G34" s="5">
        <f t="shared" si="1"/>
        <v>121.07721500510873</v>
      </c>
      <c r="H34" s="65"/>
      <c r="I34" s="65"/>
      <c r="J34" s="65"/>
      <c r="K34" s="65"/>
      <c r="L34" s="65"/>
    </row>
    <row r="35" spans="1:12" ht="18.75">
      <c r="A35" s="9" t="s">
        <v>62</v>
      </c>
      <c r="B35" s="4" t="s">
        <v>26</v>
      </c>
      <c r="C35" s="6">
        <v>20551.1</v>
      </c>
      <c r="D35" s="6">
        <v>10197.7</v>
      </c>
      <c r="E35" s="5">
        <f t="shared" si="0"/>
        <v>49.62118816024447</v>
      </c>
      <c r="F35" s="6">
        <v>12189.6</v>
      </c>
      <c r="G35" s="5">
        <f t="shared" si="1"/>
        <v>83.65902080462033</v>
      </c>
      <c r="H35" s="65"/>
      <c r="I35" s="65"/>
      <c r="J35" s="65"/>
      <c r="K35" s="65"/>
      <c r="L35" s="65"/>
    </row>
    <row r="36" spans="1:12" ht="18.75">
      <c r="A36" s="9" t="s">
        <v>63</v>
      </c>
      <c r="B36" s="4" t="s">
        <v>27</v>
      </c>
      <c r="C36" s="6">
        <v>6004.7</v>
      </c>
      <c r="D36" s="6">
        <v>3847.5</v>
      </c>
      <c r="E36" s="5">
        <f t="shared" si="0"/>
        <v>64.07480806701417</v>
      </c>
      <c r="F36" s="6">
        <v>2309.4</v>
      </c>
      <c r="G36" s="5">
        <f t="shared" si="1"/>
        <v>166.60171473109898</v>
      </c>
      <c r="H36" s="65"/>
      <c r="I36" s="65"/>
      <c r="J36" s="65"/>
      <c r="K36" s="65"/>
      <c r="L36" s="65"/>
    </row>
    <row r="37" spans="1:12" ht="18.75">
      <c r="A37" s="8" t="s">
        <v>64</v>
      </c>
      <c r="B37" s="1" t="s">
        <v>28</v>
      </c>
      <c r="C37" s="2">
        <f>SUM(C38:C39)</f>
        <v>4148.1</v>
      </c>
      <c r="D37" s="2">
        <f>SUM(D38:D39)</f>
        <v>885.4</v>
      </c>
      <c r="E37" s="2">
        <f t="shared" si="0"/>
        <v>21.34471203683614</v>
      </c>
      <c r="F37" s="2">
        <f>SUM(F38:F39)</f>
        <v>141.9</v>
      </c>
      <c r="G37" s="2">
        <f t="shared" si="1"/>
        <v>623.9605355884426</v>
      </c>
      <c r="H37" s="3"/>
      <c r="I37" s="3"/>
      <c r="J37" s="3"/>
      <c r="K37" s="3"/>
      <c r="L37" s="65"/>
    </row>
    <row r="38" spans="1:12" ht="18.75">
      <c r="A38" s="9" t="s">
        <v>155</v>
      </c>
      <c r="B38" s="34" t="s">
        <v>154</v>
      </c>
      <c r="C38" s="5">
        <v>262.6</v>
      </c>
      <c r="D38" s="5">
        <v>183.9</v>
      </c>
      <c r="E38" s="5">
        <f t="shared" si="0"/>
        <v>70.03046458492003</v>
      </c>
      <c r="F38" s="5">
        <v>141.9</v>
      </c>
      <c r="G38" s="5">
        <f t="shared" si="1"/>
        <v>129.5983086680761</v>
      </c>
      <c r="H38" s="3"/>
      <c r="I38" s="3"/>
      <c r="J38" s="3"/>
      <c r="K38" s="3"/>
      <c r="L38" s="65"/>
    </row>
    <row r="39" spans="1:12" ht="37.5">
      <c r="A39" s="9" t="s">
        <v>259</v>
      </c>
      <c r="B39" s="34" t="s">
        <v>260</v>
      </c>
      <c r="C39" s="5">
        <v>3885.5</v>
      </c>
      <c r="D39" s="5">
        <v>701.5</v>
      </c>
      <c r="E39" s="5">
        <f t="shared" si="0"/>
        <v>18.054304465319778</v>
      </c>
      <c r="F39" s="5"/>
      <c r="G39" s="5"/>
      <c r="H39" s="3"/>
      <c r="I39" s="3"/>
      <c r="J39" s="3"/>
      <c r="K39" s="3"/>
      <c r="L39" s="65"/>
    </row>
    <row r="40" spans="1:12" ht="33" customHeight="1">
      <c r="A40" s="8" t="s">
        <v>65</v>
      </c>
      <c r="B40" s="1" t="s">
        <v>29</v>
      </c>
      <c r="C40" s="2">
        <f>C41</f>
        <v>1035.3</v>
      </c>
      <c r="D40" s="2">
        <f>D41</f>
        <v>857.5</v>
      </c>
      <c r="E40" s="2">
        <f t="shared" si="0"/>
        <v>82.8262339418526</v>
      </c>
      <c r="F40" s="2">
        <f>F41</f>
        <v>889.4</v>
      </c>
      <c r="G40" s="2">
        <f t="shared" si="1"/>
        <v>96.4133123454014</v>
      </c>
      <c r="H40" s="3"/>
      <c r="I40" s="3"/>
      <c r="J40" s="3"/>
      <c r="K40" s="3"/>
      <c r="L40" s="65"/>
    </row>
    <row r="41" spans="1:12" ht="16.5" customHeight="1">
      <c r="A41" s="9" t="s">
        <v>66</v>
      </c>
      <c r="B41" s="4" t="s">
        <v>30</v>
      </c>
      <c r="C41" s="6">
        <v>1035.3</v>
      </c>
      <c r="D41" s="6">
        <v>857.5</v>
      </c>
      <c r="E41" s="5">
        <f t="shared" si="0"/>
        <v>82.8262339418526</v>
      </c>
      <c r="F41" s="6">
        <v>889.4</v>
      </c>
      <c r="G41" s="5">
        <f t="shared" si="1"/>
        <v>96.4133123454014</v>
      </c>
      <c r="H41" s="65"/>
      <c r="I41" s="65"/>
      <c r="J41" s="65"/>
      <c r="K41" s="65"/>
      <c r="L41" s="65"/>
    </row>
    <row r="42" spans="1:12" ht="39" customHeight="1">
      <c r="A42" s="8" t="s">
        <v>67</v>
      </c>
      <c r="B42" s="1" t="s">
        <v>31</v>
      </c>
      <c r="C42" s="2">
        <f>C43</f>
        <v>130</v>
      </c>
      <c r="D42" s="2">
        <f>D43</f>
        <v>5.7</v>
      </c>
      <c r="E42" s="2">
        <f t="shared" si="0"/>
        <v>4.384615384615385</v>
      </c>
      <c r="F42" s="2">
        <f>F43</f>
        <v>3.7</v>
      </c>
      <c r="G42" s="2">
        <f t="shared" si="1"/>
        <v>154.05405405405406</v>
      </c>
      <c r="H42" s="3"/>
      <c r="I42" s="3"/>
      <c r="J42" s="3"/>
      <c r="K42" s="3"/>
      <c r="L42" s="65"/>
    </row>
    <row r="43" spans="1:12" ht="40.5" customHeight="1">
      <c r="A43" s="9" t="s">
        <v>68</v>
      </c>
      <c r="B43" s="4" t="s">
        <v>32</v>
      </c>
      <c r="C43" s="6">
        <v>130</v>
      </c>
      <c r="D43" s="6">
        <v>5.7</v>
      </c>
      <c r="E43" s="5">
        <f t="shared" si="0"/>
        <v>4.384615384615385</v>
      </c>
      <c r="F43" s="6">
        <v>3.7</v>
      </c>
      <c r="G43" s="5">
        <f t="shared" si="1"/>
        <v>154.05405405405406</v>
      </c>
      <c r="H43" s="65"/>
      <c r="I43" s="65"/>
      <c r="J43" s="65"/>
      <c r="K43" s="65"/>
      <c r="L43" s="65"/>
    </row>
    <row r="44" spans="1:12" ht="48" customHeight="1">
      <c r="A44" s="8" t="s">
        <v>69</v>
      </c>
      <c r="B44" s="1" t="s">
        <v>33</v>
      </c>
      <c r="C44" s="2">
        <f>C45+C46</f>
        <v>9703.2</v>
      </c>
      <c r="D44" s="2">
        <f>D45+D46</f>
        <v>7548</v>
      </c>
      <c r="E44" s="2">
        <f t="shared" si="0"/>
        <v>77.78877071481573</v>
      </c>
      <c r="F44" s="2">
        <f>F45+F46</f>
        <v>4330.1</v>
      </c>
      <c r="G44" s="2">
        <f t="shared" si="1"/>
        <v>174.31468095425046</v>
      </c>
      <c r="H44" s="3"/>
      <c r="I44" s="3"/>
      <c r="J44" s="3"/>
      <c r="K44" s="3"/>
      <c r="L44" s="65"/>
    </row>
    <row r="45" spans="1:12" ht="56.25">
      <c r="A45" s="9" t="s">
        <v>70</v>
      </c>
      <c r="B45" s="4" t="s">
        <v>34</v>
      </c>
      <c r="C45" s="6">
        <v>9703.2</v>
      </c>
      <c r="D45" s="6">
        <v>7548</v>
      </c>
      <c r="E45" s="5">
        <f t="shared" si="0"/>
        <v>77.78877071481573</v>
      </c>
      <c r="F45" s="6">
        <v>4330.1</v>
      </c>
      <c r="G45" s="5">
        <f t="shared" si="1"/>
        <v>174.31468095425046</v>
      </c>
      <c r="H45" s="65"/>
      <c r="I45" s="65"/>
      <c r="J45" s="65"/>
      <c r="K45" s="65"/>
      <c r="L45" s="65"/>
    </row>
    <row r="46" spans="1:12" ht="56.25" hidden="1">
      <c r="A46" s="9" t="s">
        <v>71</v>
      </c>
      <c r="B46" s="4" t="s">
        <v>35</v>
      </c>
      <c r="C46" s="6"/>
      <c r="D46" s="6"/>
      <c r="E46" s="5" t="e">
        <f t="shared" si="0"/>
        <v>#DIV/0!</v>
      </c>
      <c r="F46" s="6"/>
      <c r="G46" s="5" t="e">
        <f t="shared" si="1"/>
        <v>#DIV/0!</v>
      </c>
      <c r="H46" s="65"/>
      <c r="I46" s="65"/>
      <c r="J46" s="65"/>
      <c r="K46" s="65"/>
      <c r="L46" s="65"/>
    </row>
    <row r="47" spans="1:12" ht="18.75">
      <c r="A47" s="8"/>
      <c r="B47" s="7" t="s">
        <v>36</v>
      </c>
      <c r="C47" s="66">
        <f>C5+C12+C15+C20+C23+C30+C33+C37+C40+C42+C44</f>
        <v>901013.4</v>
      </c>
      <c r="D47" s="67">
        <f>D5+D12+D15+D20+D23+D30+D33+D37+D40+D42+D44</f>
        <v>610727.0999999997</v>
      </c>
      <c r="E47" s="2">
        <f t="shared" si="0"/>
        <v>67.78224386008019</v>
      </c>
      <c r="F47" s="66">
        <f>F5+F12+F15+F20+F23+F30+F33+F37+F40+F42+F44</f>
        <v>553035.3999999999</v>
      </c>
      <c r="G47" s="2">
        <f t="shared" si="1"/>
        <v>110.43182769131957</v>
      </c>
      <c r="H47" s="65"/>
      <c r="I47" s="65"/>
      <c r="J47" s="65"/>
      <c r="K47" s="65"/>
      <c r="L47" s="65"/>
    </row>
    <row r="48" spans="2:12" ht="1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2:12" ht="1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2:12" ht="1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2:12" ht="1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2:12" ht="1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2:12" ht="1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</sheetData>
  <sheetProtection/>
  <mergeCells count="5">
    <mergeCell ref="B1:G1"/>
    <mergeCell ref="B3:B4"/>
    <mergeCell ref="A3:A4"/>
    <mergeCell ref="C3:E3"/>
    <mergeCell ref="G3:G4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landscape" paperSize="9" scale="68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Администратор</cp:lastModifiedBy>
  <cp:lastPrinted>2021-10-14T04:37:20Z</cp:lastPrinted>
  <dcterms:created xsi:type="dcterms:W3CDTF">2016-08-16T11:17:25Z</dcterms:created>
  <dcterms:modified xsi:type="dcterms:W3CDTF">2021-10-14T04:37:22Z</dcterms:modified>
  <cp:category/>
  <cp:version/>
  <cp:contentType/>
  <cp:contentStatus/>
</cp:coreProperties>
</file>